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lowry\Documents\TM5\Project Common Stat Indicators OHIM\"/>
    </mc:Choice>
  </mc:AlternateContent>
  <bookViews>
    <workbookView xWindow="19065" yWindow="-15" windowWidth="19200" windowHeight="11790" tabRatio="886"/>
  </bookViews>
  <sheets>
    <sheet name="Trademarks" sheetId="6" r:id="rId1"/>
    <sheet name="Sheet1" sheetId="7" r:id="rId2"/>
  </sheets>
  <definedNames>
    <definedName name="_xlnm._FilterDatabase" localSheetId="0" hidden="1">Trademarks!$A$2:$S$2</definedName>
    <definedName name="_xlnm.Print_Area" localSheetId="0">Trademarks!$A$2:$S$62</definedName>
    <definedName name="_xlnm.Print_Titles" localSheetId="0">Trademarks!$2:$2</definedName>
  </definedNames>
  <calcPr calcId="152511"/>
</workbook>
</file>

<file path=xl/calcChain.xml><?xml version="1.0" encoding="utf-8"?>
<calcChain xmlns="http://schemas.openxmlformats.org/spreadsheetml/2006/main">
  <c r="H40" i="6" l="1"/>
  <c r="H39" i="6"/>
  <c r="H21" i="6"/>
  <c r="H20" i="6"/>
  <c r="H19" i="6"/>
  <c r="H18" i="6"/>
  <c r="H16" i="6"/>
  <c r="H14" i="6"/>
  <c r="H12" i="6"/>
  <c r="H10" i="6"/>
  <c r="H8" i="6"/>
  <c r="H6" i="6"/>
  <c r="K37" i="6" l="1"/>
  <c r="K33" i="6"/>
  <c r="L6" i="6" l="1"/>
  <c r="L12" i="6"/>
  <c r="L14" i="6"/>
  <c r="L10" i="6"/>
  <c r="L16" i="6"/>
  <c r="L8" i="6"/>
  <c r="K54" i="6"/>
  <c r="K53" i="6"/>
</calcChain>
</file>

<file path=xl/comments1.xml><?xml version="1.0" encoding="utf-8"?>
<comments xmlns="http://schemas.openxmlformats.org/spreadsheetml/2006/main">
  <authors>
    <author>René HAVERMANS</author>
    <author>지상원</author>
  </authors>
  <commentList>
    <comment ref="K3" authorId="0" shapeId="0">
      <text>
        <r>
          <rPr>
            <b/>
            <sz val="9"/>
            <color indexed="81"/>
            <rFont val="Tahoma"/>
            <family val="2"/>
          </rPr>
          <t>René HAVERMANS:</t>
        </r>
        <r>
          <rPr>
            <sz val="9"/>
            <color indexed="81"/>
            <rFont val="Tahoma"/>
            <family val="2"/>
          </rPr>
          <t xml:space="preserve">
only filings at OHIM. No filings at National Offices included.</t>
        </r>
      </text>
    </comment>
    <comment ref="J12" authorId="1" shapeId="0">
      <text>
        <r>
          <rPr>
            <sz val="9"/>
            <color indexed="81"/>
            <rFont val="돋움"/>
            <family val="3"/>
            <charset val="129"/>
          </rPr>
          <t>그리스(GR),
네덜란드(NL),
덴마크(DK),
독일(DE),
라트비아(LV),
루마니아(RO),
룩셈부르크(LU),
리투아니아(LT),
몰타(MT),
벨기에(BE),
불가리아(BG),
스웨덴(SE),
스페인(ES),
슬로바키아(SK),
슬로베니아(SI),
아일랜드(IE),
에스토니아(EE),
영국(GB),
오스트리아(AT),
이탈리아(IT),
체코(CZ),
포르투칼(PT),
폴란드(PL),
프랑스(FR),
핀란드(FI),
헝가리(HU),
사이프러스(CY)(키프로스(Cyprus), 
크로아티아(HR)2013년 가입</t>
        </r>
      </text>
    </comment>
    <comment ref="E24" authorId="0" shapeId="0">
      <text>
        <r>
          <rPr>
            <b/>
            <sz val="9"/>
            <color indexed="81"/>
            <rFont val="Tahoma"/>
            <family val="2"/>
          </rPr>
          <t>JPO adopts post-grant opposition system</t>
        </r>
      </text>
    </comment>
    <comment ref="H24" authorId="0" shapeId="0">
      <text>
        <r>
          <rPr>
            <b/>
            <sz val="9"/>
            <color indexed="81"/>
            <rFont val="Tahoma"/>
            <family val="2"/>
          </rPr>
          <t xml:space="preserve">KIPO lets a third party files opposition before registration, not afterwards.
</t>
        </r>
      </text>
    </comment>
    <comment ref="E33" authorId="0" shapeId="0">
      <text>
        <r>
          <rPr>
            <sz val="9"/>
            <color indexed="81"/>
            <rFont val="Tahoma"/>
            <family val="2"/>
          </rPr>
          <t>JPO proposes to explicitely exclude informalities from this KPI. (eg. By changing the title to "% of applications notified a letter of provisional refusal in substantive examination for any reason.")
JPO would like to clarify that "classification" is not considered as "formalities".</t>
        </r>
      </text>
    </comment>
    <comment ref="H33" authorId="0" shapeId="0">
      <text>
        <r>
          <rPr>
            <b/>
            <sz val="9"/>
            <color indexed="81"/>
            <rFont val="Tahoma"/>
            <family val="2"/>
          </rPr>
          <t xml:space="preserve">KIPO's statistics in this regard does not include application refused due to formalities issues. </t>
        </r>
      </text>
    </comment>
    <comment ref="K33" authorId="0" shapeId="0">
      <text>
        <r>
          <rPr>
            <b/>
            <sz val="9"/>
            <color indexed="81"/>
            <rFont val="Tahoma"/>
            <family val="2"/>
          </rPr>
          <t>René HAVERMANS:</t>
        </r>
        <r>
          <rPr>
            <sz val="9"/>
            <color indexed="81"/>
            <rFont val="Tahoma"/>
            <family val="2"/>
          </rPr>
          <t xml:space="preserve">
included: deficiency notification on classification, AG, and filing date.Formalities are excluded.</t>
        </r>
      </text>
    </comment>
    <comment ref="B35" authorId="0" shapeId="0">
      <text>
        <r>
          <rPr>
            <b/>
            <sz val="9"/>
            <color indexed="81"/>
            <rFont val="Tahoma"/>
            <family val="2"/>
          </rPr>
          <t>OHIM AG refusal: descriptive, lack of distinctive character, generic, deceptive, against public morality, quality indications, cuantities, kind of goods, intended purpose, values, geographical origin.</t>
        </r>
      </text>
    </comment>
    <comment ref="E43" authorId="0" shapeId="0">
      <text>
        <r>
          <rPr>
            <b/>
            <sz val="9"/>
            <color indexed="81"/>
            <rFont val="Tahoma"/>
            <family val="2"/>
          </rPr>
          <t>JPO provides "pendency period from the application date to the date of first substantive office legal action which includes notification of  provisional refusal and notification of grant a registration" for this KPI. The first substantive office legal action is NOT an action to fix formalities in the JPO.</t>
        </r>
      </text>
    </comment>
    <comment ref="H43" authorId="0" shapeId="0">
      <text>
        <r>
          <rPr>
            <b/>
            <sz val="9"/>
            <color indexed="81"/>
            <rFont val="Tahoma"/>
            <family val="2"/>
          </rPr>
          <t>Period from the date on which an application is received  with the KIPO to the date on which the KIPO sends a notice of preliminary rejection or publication to the applicant</t>
        </r>
      </text>
    </comment>
    <comment ref="K43" authorId="0" shapeId="0">
      <text>
        <r>
          <rPr>
            <b/>
            <sz val="9"/>
            <color indexed="81"/>
            <rFont val="Tahoma"/>
            <family val="2"/>
          </rPr>
          <t>René HAVERMANS:</t>
        </r>
        <r>
          <rPr>
            <sz val="9"/>
            <color indexed="81"/>
            <rFont val="Tahoma"/>
            <family val="2"/>
          </rPr>
          <t xml:space="preserve">
Receipt letter not included. First letter to applicant in case of modifications required. For files without problems it is measured until registration.</t>
        </r>
      </text>
    </comment>
    <comment ref="E44" authorId="0" shapeId="0">
      <text>
        <r>
          <rPr>
            <b/>
            <sz val="9"/>
            <color indexed="81"/>
            <rFont val="Tahoma"/>
            <family val="2"/>
          </rPr>
          <t>JPO provides "pendency period from the application date to the date of first substantive office legal action which includes notification of  provisional refusal and notification of grant a registration" for this KPI. The first substantive office legal action is NOT an action to fix formalities in the JPO.</t>
        </r>
      </text>
    </comment>
    <comment ref="H44" authorId="0" shapeId="0">
      <text>
        <r>
          <rPr>
            <b/>
            <sz val="9"/>
            <color indexed="81"/>
            <rFont val="Tahoma"/>
            <family val="2"/>
          </rPr>
          <t>Period from the date on which an application is received  with the KIPO to the date on which the KIPO sends a notice of preliminary rejection or publication to the applicant</t>
        </r>
      </text>
    </comment>
    <comment ref="K44" authorId="0" shapeId="0">
      <text>
        <r>
          <rPr>
            <b/>
            <sz val="9"/>
            <color indexed="81"/>
            <rFont val="Tahoma"/>
            <family val="2"/>
          </rPr>
          <t>René HAVERMANS:</t>
        </r>
        <r>
          <rPr>
            <sz val="9"/>
            <color indexed="81"/>
            <rFont val="Tahoma"/>
            <family val="2"/>
          </rPr>
          <t xml:space="preserve">
Receipt letter not included. First letter to applicant in case of modifications required. For files without problems it is measured until registration.</t>
        </r>
      </text>
    </comment>
    <comment ref="E45" authorId="0" shapeId="0">
      <text>
        <r>
          <rPr>
            <b/>
            <sz val="9"/>
            <color indexed="81"/>
            <rFont val="Tahoma"/>
            <family val="2"/>
          </rPr>
          <t>JPO provides "pendency period from the application date to the date of first substantive office legal action which includes notification of  provisional refusal and notification of grant a registration" for this KPI. The first substantive office legal action is NOT an action to fix formalities in the JPO.</t>
        </r>
      </text>
    </comment>
    <comment ref="H45" authorId="0" shapeId="0">
      <text>
        <r>
          <rPr>
            <b/>
            <sz val="9"/>
            <color indexed="81"/>
            <rFont val="Tahoma"/>
            <family val="2"/>
          </rPr>
          <t>Period from the date on which an application is received  with the KIPO to the date on which the KIPO sends a notice of preliminary rejection or publication to the applicant</t>
        </r>
      </text>
    </comment>
    <comment ref="K45" authorId="0" shapeId="0">
      <text>
        <r>
          <rPr>
            <b/>
            <sz val="9"/>
            <color indexed="81"/>
            <rFont val="Tahoma"/>
            <family val="2"/>
          </rPr>
          <t>René HAVERMANS:</t>
        </r>
        <r>
          <rPr>
            <sz val="9"/>
            <color indexed="81"/>
            <rFont val="Tahoma"/>
            <family val="2"/>
          </rPr>
          <t xml:space="preserve">
Receipt letter not included. First letter to applicant in case of modifications required. For files without problems it is measured until registration.</t>
        </r>
      </text>
    </comment>
    <comment ref="E46" authorId="0" shapeId="0">
      <text>
        <r>
          <rPr>
            <b/>
            <sz val="9"/>
            <color indexed="81"/>
            <rFont val="Tahoma"/>
            <family val="2"/>
          </rPr>
          <t>JPO provides "pendency period from the application date to the date of first substantive office legal action which includes notification of  provisional refusal and notification of grant a registration" for this KPI. The first substantive office legal action is NOT an action to fix formalities in the JPO.</t>
        </r>
      </text>
    </comment>
    <comment ref="H52" authorId="0" shapeId="0">
      <text>
        <r>
          <rPr>
            <b/>
            <sz val="9"/>
            <color indexed="81"/>
            <rFont val="Tahoma"/>
            <family val="2"/>
          </rPr>
          <t>The KIPO would like to define examiner who are qualified to conduct a substantive examination on the registrablity of trademark.</t>
        </r>
      </text>
    </comment>
    <comment ref="K52" authorId="0" shapeId="0">
      <text>
        <r>
          <rPr>
            <b/>
            <sz val="9"/>
            <color indexed="81"/>
            <rFont val="Tahoma"/>
            <family val="2"/>
          </rPr>
          <t>René HAVERMANS:</t>
        </r>
        <r>
          <rPr>
            <sz val="9"/>
            <color indexed="81"/>
            <rFont val="Tahoma"/>
            <family val="2"/>
          </rPr>
          <t xml:space="preserve">
218 examiners employed in the three trademark services + 8 examiners counted at 50% because of having a double trademark/design examiner profile. Date of capture 16/01/2014.</t>
        </r>
      </text>
    </comment>
    <comment ref="E55" authorId="0" shapeId="0">
      <text>
        <r>
          <rPr>
            <b/>
            <sz val="9"/>
            <color indexed="81"/>
            <rFont val="Tahoma"/>
            <family val="2"/>
          </rPr>
          <t>JPO would like to clarify whether each office provides total number of classes examined as first action or final action. JPO is providing total number of classes which first action letter has notified.</t>
        </r>
      </text>
    </comment>
    <comment ref="K55" authorId="0" shapeId="0">
      <text>
        <r>
          <rPr>
            <b/>
            <sz val="9"/>
            <color indexed="81"/>
            <rFont val="Tahoma"/>
            <family val="2"/>
          </rPr>
          <t>René HAVERMANS:</t>
        </r>
        <r>
          <rPr>
            <sz val="9"/>
            <color indexed="81"/>
            <rFont val="Tahoma"/>
            <family val="2"/>
          </rPr>
          <t xml:space="preserve">
Total number of classes examined independently if first action letter is send or if file makes it onto registration. </t>
        </r>
      </text>
    </comment>
    <comment ref="K57" authorId="0" shapeId="0">
      <text>
        <r>
          <rPr>
            <b/>
            <sz val="8"/>
            <color indexed="81"/>
            <rFont val="Tahoma"/>
            <family val="2"/>
          </rPr>
          <t>René HAVERMANS:</t>
        </r>
        <r>
          <rPr>
            <sz val="8"/>
            <color indexed="81"/>
            <rFont val="Tahoma"/>
            <family val="2"/>
          </rPr>
          <t xml:space="preserve">
Additional classes 150 Euro (185,30 CHF) each</t>
        </r>
      </text>
    </comment>
    <comment ref="K61" authorId="0" shapeId="0">
      <text>
        <r>
          <rPr>
            <b/>
            <sz val="8"/>
            <color indexed="81"/>
            <rFont val="Tahoma"/>
            <family val="2"/>
          </rPr>
          <t>René HAVERMANS:</t>
        </r>
        <r>
          <rPr>
            <sz val="8"/>
            <color indexed="81"/>
            <rFont val="Tahoma"/>
            <family val="2"/>
          </rPr>
          <t xml:space="preserve">
Additional classes 400 Euro (494,12 CHF)  each</t>
        </r>
      </text>
    </comment>
  </commentList>
</comments>
</file>

<file path=xl/sharedStrings.xml><?xml version="1.0" encoding="utf-8"?>
<sst xmlns="http://schemas.openxmlformats.org/spreadsheetml/2006/main" count="276" uniqueCount="234">
  <si>
    <t>Percentage of trademark applications (direct filings) filed  on-line</t>
  </si>
  <si>
    <t>Last available data on the percentage of opposition files that are closed without a formal decision on the substance of the conflict (e.g. files closed as a consequence of a friendly agreement between the parties or of a withdrawal of the trademark application or of the opposition)</t>
  </si>
  <si>
    <t>% via e-filing</t>
  </si>
  <si>
    <t>Processing time</t>
  </si>
  <si>
    <t>Trademarks registered</t>
  </si>
  <si>
    <t>% via e-opposition</t>
  </si>
  <si>
    <t>Avg. No. of classes per application</t>
  </si>
  <si>
    <t>% of oppositions closed without decision</t>
  </si>
  <si>
    <t>Trademark applications (direct filings)</t>
  </si>
  <si>
    <t>% of decisions in opposition complying with office's practice</t>
  </si>
  <si>
    <t xml:space="preserve">Time to take a decision on substance in opposition </t>
  </si>
  <si>
    <t>Time from reception of application (direct filings) to registration (without oppositions)</t>
  </si>
  <si>
    <t>Quality of decisions</t>
  </si>
  <si>
    <t>Workflow ratios</t>
  </si>
  <si>
    <t>Avg. No. of classes per IR</t>
  </si>
  <si>
    <t xml:space="preserve">Average number of Nice Classification classes claimed per IR </t>
  </si>
  <si>
    <t>Number of  International Registrations that during the relevant period WIPO has notified to you as designated country of extension</t>
  </si>
  <si>
    <t>% of decisions in examination complying with quality criteria</t>
  </si>
  <si>
    <t>Productivity</t>
  </si>
  <si>
    <t>International registrations (IRs)</t>
  </si>
  <si>
    <t>Last available data on percentage of decisions in opposition complying with the quality criteria that are used at your office to assess the quality of opposition decisions</t>
  </si>
  <si>
    <t xml:space="preserve">Percentage of opposition notices received during the relevant period filed on-line </t>
  </si>
  <si>
    <t>Last available data on the percentage of decisions of refusals in substantive examination against which the applicant lodges an appeal before a higher administrative/juridical instance</t>
  </si>
  <si>
    <t>Average number of Nice Classification classes claimed per trademark application (direct filings)</t>
  </si>
  <si>
    <t>Elapsed time from the date of filing to the date of registration for all applications whose registration was done during the relevant period. (average, without search reports)</t>
  </si>
  <si>
    <t>Last available data on percentage of decisions in examination (absolute grounds) complying with the quality criteria that are used at your office to assess the quality of examination decisions.</t>
  </si>
  <si>
    <t>% of opposed published applications or registrations (International Registrations)</t>
  </si>
  <si>
    <t>Fee structure</t>
  </si>
  <si>
    <t>Fee for filling an opposition</t>
  </si>
  <si>
    <t>Fee for filing an application</t>
  </si>
  <si>
    <t>Fee for filing a renewal</t>
  </si>
  <si>
    <t>Name</t>
  </si>
  <si>
    <t>Domestic market for OHIM is European Union.</t>
  </si>
  <si>
    <t xml:space="preserve">A trademark is registered for a given period of time (generally 10 years) from the filing date of the application. The trademark may then be renewed for another period.  The percentage of renewed registrations is the percentage of registrations which, when the renewable period has expired during the relevant period, has eventually been renewed. By way of example, if the relevant period is the year "n", the % of renewed registration is the proportion of marks for which the renewable period expired in the course of the year "n" that has eventually be renewed. Amongst those marks there will also be marks which renewal period begun in the year "n-1" but expired during year "n". </t>
  </si>
  <si>
    <t>Percentage of published trademark applications (IR) or registrations that are the object of an opposition (JPO takes post-grant opposition system)</t>
  </si>
  <si>
    <t>&gt; Number of TM from Japan</t>
  </si>
  <si>
    <t>&gt; Number of TM from US</t>
  </si>
  <si>
    <t xml:space="preserve">Number of valid trademark registrations (in force). </t>
  </si>
  <si>
    <t xml:space="preserve">Total Number of examiners </t>
  </si>
  <si>
    <t>Total Number of classes examined</t>
  </si>
  <si>
    <t>KPI</t>
  </si>
  <si>
    <t>Elapsed time from the date of of ready for decision of an opposition to the date the decision settling the case is actually notified to the parties for all decisions notified during the relevant period. (average))</t>
  </si>
  <si>
    <t>The total number of trademarks formally recorded for the first time in your register of trademarks during the relevant period. Excluding the number of renewal registrations</t>
    <phoneticPr fontId="2" type="noConversion"/>
  </si>
  <si>
    <t>please indicate a fee for how many classes</t>
    <phoneticPr fontId="2" type="noConversion"/>
  </si>
  <si>
    <t>Fee for registration</t>
    <phoneticPr fontId="2" type="noConversion"/>
  </si>
  <si>
    <t>please indicate fee for how many classes</t>
    <phoneticPr fontId="2" type="noConversion"/>
  </si>
  <si>
    <t>Fee for filling a trial</t>
    <phoneticPr fontId="2" type="noConversion"/>
  </si>
  <si>
    <t>&gt; Number of TM from Korea</t>
  </si>
  <si>
    <t>&gt; Number of TM from China</t>
  </si>
  <si>
    <t>Oppositions settled between parties</t>
  </si>
  <si>
    <t>The total number of opposition files closed during the relevant period both without a decision on substance (e.g. with an act of dismissal)</t>
  </si>
  <si>
    <t>Upon publication of a trademark application or registration, a proprietor of an earlier mark or application may file an opposition notice. The oppositions lodged are the total number of opposition notices you have received during the relevant period. Please briefly explain system in remarks column.</t>
  </si>
  <si>
    <t>Oppositions settled by decision</t>
  </si>
  <si>
    <t>Total number of opposition files closed with decision</t>
  </si>
  <si>
    <t>% of the second renewal registrations</t>
  </si>
  <si>
    <t>% of the third renewal registrations</t>
  </si>
  <si>
    <t>Percentage of published trademark applications (direct filings) or registrations that are the object of an opposition (JPO takes post-grant opposition system). Please explain system in remarks column.</t>
  </si>
  <si>
    <t>Average number of registrations issued per examiner during the relevant period. Taken all examiners in Trademark department. An examiner is defined as someone who could give final approval for registration.</t>
  </si>
  <si>
    <t>The percentage of renewed registrations is the percentage of registrations which, when the renewable period has expired during the relevant period, has eventually been renewed.</t>
  </si>
  <si>
    <t>KIPO</t>
  </si>
  <si>
    <t>JPO</t>
  </si>
  <si>
    <t>OHIM</t>
  </si>
  <si>
    <t>SAIC</t>
  </si>
  <si>
    <t>USPTO</t>
  </si>
  <si>
    <t>Total number of applications from foreign market</t>
    <phoneticPr fontId="9"/>
  </si>
  <si>
    <t>Description</t>
    <phoneticPr fontId="9"/>
  </si>
  <si>
    <t>Total number of applications from Japan</t>
    <phoneticPr fontId="9"/>
  </si>
  <si>
    <t>IRs</t>
    <phoneticPr fontId="9"/>
  </si>
  <si>
    <t>Direct filings</t>
    <phoneticPr fontId="9"/>
  </si>
  <si>
    <t>Total number of applications from Korea</t>
    <phoneticPr fontId="9"/>
  </si>
  <si>
    <t>Total number of applications from EU</t>
    <phoneticPr fontId="9"/>
  </si>
  <si>
    <t>Total number of applications from China</t>
    <phoneticPr fontId="9"/>
  </si>
  <si>
    <t>Total number of applications from US</t>
    <phoneticPr fontId="9"/>
  </si>
  <si>
    <t>ok</t>
  </si>
  <si>
    <t>&gt; Number of TM from EU http://europa.eu/about-eu/countries/index_en.htm</t>
  </si>
  <si>
    <t>First 2nd renewals will arrive in Yr2017</t>
  </si>
  <si>
    <t>First 3rd renewals will arrive in Yr2027</t>
  </si>
  <si>
    <t>135 days</t>
  </si>
  <si>
    <t>48 days</t>
  </si>
  <si>
    <t>350€ (independent nº of classes)</t>
  </si>
  <si>
    <t>800€ (appeal fee, independent nº of classes)</t>
  </si>
  <si>
    <t>1.350€ e-renewal or 1.500€ renewal through fax, mail (includes 3 classes)</t>
  </si>
  <si>
    <t>1.350€ (1.667,65 CHF) e-renewal or 1.500€ (1.852,95 CHF) renewal through fax, mail (includes 3 classes)</t>
  </si>
  <si>
    <t>350€ (432,36 CHF)  (independent nº of classes)</t>
  </si>
  <si>
    <t>800€ (988,24 CHF) (appeal fee, independent nº of classes)</t>
  </si>
  <si>
    <t>7,6%</t>
  </si>
  <si>
    <t>14,6%</t>
  </si>
  <si>
    <t>Percentage of applications (direct filings) for which  the examiner considers the trademark applied for was not eligible for registration for any reason  (i.e. non-distinctive, similarity, etc.) and notifies a letter of objection to the applicant. Final decisions are not included.</t>
  </si>
  <si>
    <t>16,7%</t>
  </si>
  <si>
    <t>8,6%</t>
  </si>
  <si>
    <t>Forecast for next three years</t>
  </si>
  <si>
    <t>Forecast of TM filings (national + international). % of increase/decrease in respect to previous year.</t>
  </si>
  <si>
    <t>Yr 2014: +5%
Yr 2015: +5,1%
Yr 2016: +5,1%</t>
  </si>
  <si>
    <t>Avg. No. of G&amp;S per application.</t>
  </si>
  <si>
    <t>Avg. No. of G&amp;S per IR.</t>
  </si>
  <si>
    <t>Average number of goods and services per IR.</t>
  </si>
  <si>
    <t>Average number of goods and services per application. (direct filings)</t>
  </si>
  <si>
    <t>N/A</t>
  </si>
  <si>
    <t>The total number of current valid registered trademarks. Valid means those not being expired, cancelled or invalidated.</t>
  </si>
  <si>
    <t>Time from reception of application to first action. (All filings)</t>
  </si>
  <si>
    <t>Time from reception of application to first action (direct filings)</t>
  </si>
  <si>
    <t>Time from reception of application to first action (IR filings)</t>
  </si>
  <si>
    <t>8 days</t>
  </si>
  <si>
    <t>14 days</t>
  </si>
  <si>
    <t>9 days</t>
  </si>
  <si>
    <t>Elapsed time from the date of application filing to the first office legal action for all applications whose first action is taken during the relevant period. (average in  days). A first action is an action that requires the applicant to respond or an amendment initialized by an examiner memorializing an agreement by applicant to fix formalities.</t>
  </si>
  <si>
    <t>900€ (1.297,07 CHF) e-filing (three classes).
1.050€ (1.297,07 CHF) filing through fax, mail (three classes).</t>
  </si>
  <si>
    <t>96245 (281,998 classes)</t>
  </si>
  <si>
    <t>18200 (45,864 clases)</t>
  </si>
  <si>
    <t>Remarks USPTO</t>
  </si>
  <si>
    <t>Remarks JPO</t>
  </si>
  <si>
    <t>Remarks KIPO</t>
  </si>
  <si>
    <t>Remarks OHIM</t>
  </si>
  <si>
    <t>Remarks SAIC</t>
  </si>
  <si>
    <t>307,123 applications (392,726 classes)</t>
  </si>
  <si>
    <t xml:space="preserve"> (excludes Madrid system filings)</t>
  </si>
  <si>
    <t>1.28 classes/app</t>
  </si>
  <si>
    <t>2.72 classes/REP</t>
  </si>
  <si>
    <t>270,236 (339,600 classes)</t>
  </si>
  <si>
    <t>direct filings</t>
  </si>
  <si>
    <t>36,896 (58,260 classes)</t>
  </si>
  <si>
    <t>2,252 (3,692 classes)</t>
  </si>
  <si>
    <t>10,994 (20,446 classes)</t>
  </si>
  <si>
    <t>1,537 (2,405 classes)</t>
  </si>
  <si>
    <t>2,527 (2,988 classes)</t>
  </si>
  <si>
    <t>as of 01 Jan 2014</t>
  </si>
  <si>
    <t>unavailable</t>
  </si>
  <si>
    <t xml:space="preserve"> (130,624 marks registered in CY 2003; 52,987 renewed)</t>
  </si>
  <si>
    <t xml:space="preserve"> (110,009  marks registered in CY 1983 and CY 1993; 15,129 renewed a second time)</t>
  </si>
  <si>
    <t xml:space="preserve"> (38,952  marks registered in CY 1963 and CY 1973; 4,194 renewed a third time)</t>
  </si>
  <si>
    <t>56.85% (including Absolute Grounds)</t>
  </si>
  <si>
    <t>56.85% (Including informalities)</t>
  </si>
  <si>
    <t>excludes IRs</t>
  </si>
  <si>
    <t>Measure not used</t>
  </si>
  <si>
    <t>Irs objected in examination</t>
  </si>
  <si>
    <t>Includes Irs. Pre-grant opposition process.</t>
  </si>
  <si>
    <t>Not available</t>
  </si>
  <si>
    <t>compares number of exparte appeals filed in CY 13 (2611) with number of new applications not allowed on first action in CY 13 (356,247)</t>
  </si>
  <si>
    <t>3 months</t>
  </si>
  <si>
    <t>9.9 months</t>
  </si>
  <si>
    <t>(all filings)</t>
  </si>
  <si>
    <t>17.7 weeks</t>
  </si>
  <si>
    <t>number is for all trial cases; oppositions are not tracked separately.</t>
  </si>
  <si>
    <t>96.4% for initial examination decisions ("first actions")
97.4% for final office actions and approvals for publication</t>
  </si>
  <si>
    <t>Measure not used.</t>
  </si>
  <si>
    <t>as of 1 Jan 2014</t>
  </si>
  <si>
    <t>(=194,271 registrations/367.85 FTE)</t>
  </si>
  <si>
    <t>848 refusals on first action
101 refusals on subsequent action
63 refusals on final action</t>
  </si>
  <si>
    <t>initial examination only</t>
  </si>
  <si>
    <t>$275 per class (TEAS Plus)
$325 per class (TEAS)
$375 per class (paper filing)</t>
  </si>
  <si>
    <t>$0</t>
  </si>
  <si>
    <t>$300 per class</t>
  </si>
  <si>
    <t>$300 per class
(cancellation or opposition)
$100 per class
(appeal of examiner decision)</t>
  </si>
  <si>
    <t>$400 per class for renewal, plus $100 per class for affidavit of use</t>
  </si>
  <si>
    <t>147,667
(177,672)</t>
    <phoneticPr fontId="9"/>
  </si>
  <si>
    <t>11,550
(24,604)</t>
    <phoneticPr fontId="9"/>
  </si>
  <si>
    <t>N/A</t>
    <phoneticPr fontId="9"/>
  </si>
  <si>
    <t xml:space="preserve">
</t>
    <phoneticPr fontId="9"/>
  </si>
  <si>
    <t>The number in parentheses is the number of classes</t>
    <phoneticPr fontId="9"/>
  </si>
  <si>
    <t>28 EU members</t>
    <phoneticPr fontId="9"/>
  </si>
  <si>
    <t>KIPO excludes collective mark, certification mark, and business emblem for this statistics</t>
    <phoneticPr fontId="9"/>
  </si>
  <si>
    <t>The number of registered trademarks in 2013
(The number of IRs which were granted to protection was also included in this number)</t>
    <phoneticPr fontId="9"/>
  </si>
  <si>
    <t>The number of valid trademark registrations as of 2013
(The number of IRs which were granted to protection &amp; valid as of 2013 was also included in this number)</t>
    <phoneticPr fontId="9"/>
  </si>
  <si>
    <t>The number of oppositions which were filed in 2013
Direct Filings: 2,278
IR: 45</t>
    <phoneticPr fontId="9"/>
  </si>
  <si>
    <t>The KIPO can not assume that the withdrawal of opposition and withdrawal of trademark application are caused by whether the settlement by parties or the applicant and/or opposer's own will.</t>
    <phoneticPr fontId="9"/>
  </si>
  <si>
    <t>The number of oppositions which the KIPO rendered its decision in 2013
Direct Filings: 2,114
IR: 47</t>
    <phoneticPr fontId="9"/>
  </si>
  <si>
    <t>The ratio of total number of  renewed trademark registrations  in 2013 to  total number of trademark registrations in 2003</t>
    <phoneticPr fontId="9"/>
  </si>
  <si>
    <t>The ratio of total number of renewed trademark registrations in 2013 to  total number trademark of  registration in 1993</t>
    <phoneticPr fontId="9"/>
  </si>
  <si>
    <t>The ratio of total number of renewed trademark registrations in 2013 to  total number trademark of registration in 1983</t>
    <phoneticPr fontId="9"/>
  </si>
  <si>
    <t>This percentage comes from the KIPO's final action, not provisional action. 
(31,532/142,286)</t>
  </si>
  <si>
    <t>This percentage comes from the KIPO's final action, not provisional action. 
Absolute grounds for refusal in Korea: 6.1.1/2/3/4/5/6/7, 7.1.4/11/13
(17,756/157,979)</t>
  </si>
  <si>
    <t>This percentage comes from the KIPO's final action, not provisional actionl. 
(6,770/157,979)</t>
  </si>
  <si>
    <t>This percentage comes from the KIPO's final action, not provisional actionl. 
(1,491/10,478)</t>
  </si>
  <si>
    <t>The ratio of total number of opposed trademarks from Jan.
2013 to Dec. 2013  to  total number of published marks from
Nov. 2012 to Oct. 2013  
(2,278/76,168)</t>
  </si>
  <si>
    <t>The ratio of total number of opposed trademarks from Jan.
2013 to Dec. 2013  to  total number of published mark from
Nov. 2012 to Oct. 2013  
(45/4,676)</t>
  </si>
  <si>
    <t>234Days</t>
    <phoneticPr fontId="9"/>
  </si>
  <si>
    <t>240Days</t>
    <phoneticPr fontId="9"/>
  </si>
  <si>
    <t>164Days</t>
    <phoneticPr fontId="9"/>
  </si>
  <si>
    <t>275Days</t>
    <phoneticPr fontId="9"/>
  </si>
  <si>
    <t>289Days</t>
    <phoneticPr fontId="9"/>
  </si>
  <si>
    <t>Period from the date on which an application is filed with
the KIPO to the date on which the KIPO first sends the notice of provisional refusal and/or publication</t>
  </si>
  <si>
    <t>N/A</t>
    <phoneticPr fontId="9"/>
  </si>
  <si>
    <t>The number of trademark registrations (including IRs) in 2013 / the number of examiners
(119,741/102)</t>
  </si>
  <si>
    <t>The number of final rejections (including IRs) in 2013/ the number of examiners
(33,023/102)</t>
  </si>
  <si>
    <t>KRW 62,000(52.7CHF) e-filing (one class)
KRW 72,000(61.2CHF) e-filing (one class)</t>
    <phoneticPr fontId="9"/>
  </si>
  <si>
    <t>KRW 211,000 (197CHF)
(one class)</t>
    <phoneticPr fontId="9"/>
  </si>
  <si>
    <t>KRW 50,000 (42.5CHF)
(one class)</t>
    <phoneticPr fontId="9"/>
  </si>
  <si>
    <t>KRW 240,000(204CHF) 
e-filing (one class)
KRW 260,000(221CHF)
e-filnig (one class)</t>
    <phoneticPr fontId="9"/>
  </si>
  <si>
    <t>KRW 310,000(264CHF)
(one class)</t>
    <phoneticPr fontId="9"/>
  </si>
  <si>
    <t>Yr 2014: +8.1%
Yr 2015: +2.0%
Yr 2016: +2.0%</t>
    <phoneticPr fontId="9"/>
  </si>
  <si>
    <t>1CHF=1,175KRW</t>
  </si>
  <si>
    <r>
      <t xml:space="preserve">The total number of requests for the registration of trade mark received during the relevant period, </t>
    </r>
    <r>
      <rPr>
        <u/>
        <sz val="10"/>
        <rFont val="Arial"/>
        <family val="2"/>
      </rPr>
      <t>excluding</t>
    </r>
    <r>
      <rPr>
        <sz val="10"/>
        <rFont val="Arial"/>
        <family val="2"/>
      </rPr>
      <t xml:space="preserve"> international applications for which you are a designated country of extension. If so preferred, each office can breakdown the total number into applications received for each category foreseen in its legislative framework (e.g. individual, collective, defensive etc). However, applications for the renewal of a registration should not be counted amongst trademark applications.  Please include the number of classes in parentheses. </t>
    </r>
  </si>
  <si>
    <r>
      <t xml:space="preserve">Trademark applications </t>
    </r>
    <r>
      <rPr>
        <sz val="10"/>
        <rFont val="Arial"/>
        <family val="2"/>
      </rPr>
      <t>coming from domestic market</t>
    </r>
  </si>
  <si>
    <r>
      <t>Trademark applications</t>
    </r>
    <r>
      <rPr>
        <sz val="10"/>
        <rFont val="Arial"/>
        <family val="2"/>
      </rPr>
      <t xml:space="preserve"> coming from foreign market</t>
    </r>
  </si>
  <si>
    <r>
      <t xml:space="preserve">Oppositions </t>
    </r>
    <r>
      <rPr>
        <sz val="10"/>
        <rFont val="Arial"/>
        <family val="2"/>
      </rPr>
      <t>filed</t>
    </r>
  </si>
  <si>
    <r>
      <t xml:space="preserve">% of </t>
    </r>
    <r>
      <rPr>
        <sz val="10"/>
        <rFont val="Arial"/>
        <family val="2"/>
      </rPr>
      <t>the first renewed registrations</t>
    </r>
  </si>
  <si>
    <r>
      <t xml:space="preserve">Percentage of applications (direct filings) for which  the examiner considers the trademark applied for was not eligible for registration based on </t>
    </r>
    <r>
      <rPr>
        <sz val="10"/>
        <rFont val="Arial"/>
        <family val="2"/>
      </rPr>
      <t>informalities only. Percentages of final decisions are not included.</t>
    </r>
  </si>
  <si>
    <r>
      <t xml:space="preserve">Percentage of applications (direct filings) for which  the examiner considers the trademark applied for was not eligible for registration based on </t>
    </r>
    <r>
      <rPr>
        <sz val="10"/>
        <rFont val="Arial"/>
        <family val="2"/>
      </rPr>
      <t>absolute grounds only. Percentages of final decisions are not included.</t>
    </r>
  </si>
  <si>
    <r>
      <t xml:space="preserve">   </t>
    </r>
    <r>
      <rPr>
        <sz val="10"/>
        <rFont val="ＭＳ Ｐゴシック"/>
        <family val="3"/>
        <charset val="128"/>
      </rPr>
      <t>　</t>
    </r>
    <r>
      <rPr>
        <sz val="10"/>
        <rFont val="Arial"/>
        <family val="2"/>
      </rPr>
      <t xml:space="preserve">&gt;% of applications notified a letter of provisional refusal on </t>
    </r>
    <r>
      <rPr>
        <strike/>
        <sz val="10"/>
        <rFont val="Arial"/>
        <family val="2"/>
      </rPr>
      <t>objected in</t>
    </r>
    <r>
      <rPr>
        <sz val="10"/>
        <rFont val="Arial"/>
        <family val="2"/>
      </rPr>
      <t xml:space="preserve"> </t>
    </r>
    <r>
      <rPr>
        <sz val="10"/>
        <rFont val="ＭＳ Ｐゴシック"/>
        <family val="3"/>
        <charset val="128"/>
      </rPr>
      <t>　
　　　</t>
    </r>
    <r>
      <rPr>
        <sz val="10"/>
        <rFont val="Arial"/>
        <family val="2"/>
      </rPr>
      <t>classification.</t>
    </r>
  </si>
  <si>
    <r>
      <t xml:space="preserve">Percentage of the applications (direct filings) for which the examiner considered that there was a need to amend the classification </t>
    </r>
    <r>
      <rPr>
        <sz val="10"/>
        <rFont val="Arial"/>
        <family val="2"/>
      </rPr>
      <t>or indication of goods and services and notified a letter of objection to the applicant.  Percentages of final decisions are not included.</t>
    </r>
  </si>
  <si>
    <r>
      <t xml:space="preserve">Percentage of IRs for which  the examiner considers the trademark applied for was not eligible for registration  (i.e. non-distinctive, </t>
    </r>
    <r>
      <rPr>
        <sz val="10"/>
        <rFont val="Arial"/>
        <family val="2"/>
      </rPr>
      <t xml:space="preserve">similarity, classification,  etc.) and issues a letter of objection. </t>
    </r>
  </si>
  <si>
    <r>
      <t>% of opposed published applications or registrations</t>
    </r>
    <r>
      <rPr>
        <sz val="10"/>
        <rFont val="Arial"/>
        <family val="2"/>
      </rPr>
      <t xml:space="preserve"> (direct filings)</t>
    </r>
  </si>
  <si>
    <r>
      <t>% of appealed examination decisions</t>
    </r>
    <r>
      <rPr>
        <sz val="10"/>
        <rFont val="Arial"/>
        <family val="2"/>
      </rPr>
      <t xml:space="preserve"> of final refusals</t>
    </r>
  </si>
  <si>
    <r>
      <t>Total output</t>
    </r>
    <r>
      <rPr>
        <sz val="10"/>
        <rFont val="Arial"/>
        <family val="2"/>
      </rPr>
      <t xml:space="preserve"> of decisions of registration per examiner</t>
    </r>
  </si>
  <si>
    <r>
      <t xml:space="preserve">Total output of </t>
    </r>
    <r>
      <rPr>
        <sz val="10"/>
        <rFont val="Arial"/>
        <family val="2"/>
      </rPr>
      <t>final decisions of refusal per examiner</t>
    </r>
  </si>
  <si>
    <r>
      <t>Average number of</t>
    </r>
    <r>
      <rPr>
        <sz val="10"/>
        <rFont val="Arial"/>
        <family val="2"/>
      </rPr>
      <t xml:space="preserve"> final refusals issued per examiner during the relevant period. Taken all examiners in Trademark department.</t>
    </r>
  </si>
  <si>
    <t>Fiscal Year</t>
  </si>
  <si>
    <t>Yr 2014: +5,1%
Yr 2015: +5,9%
Yr 2016: +6,8%</t>
  </si>
  <si>
    <t>103,978
（177,198）</t>
    <phoneticPr fontId="16"/>
  </si>
  <si>
    <t>N/A</t>
    <phoneticPr fontId="16"/>
  </si>
  <si>
    <t>1,70</t>
  </si>
  <si>
    <t>2,14</t>
  </si>
  <si>
    <t>55,2%</t>
  </si>
  <si>
    <t>21,5%</t>
  </si>
  <si>
    <t>11,3%</t>
  </si>
  <si>
    <t>60,2</t>
  </si>
  <si>
    <t>0,5%</t>
  </si>
  <si>
    <t>0,3%</t>
  </si>
  <si>
    <t>22,4%</t>
  </si>
  <si>
    <t>6,5</t>
  </si>
  <si>
    <t>4,2 months</t>
  </si>
  <si>
    <t>4,0 months</t>
  </si>
  <si>
    <t>5,6 months</t>
  </si>
  <si>
    <t>5,8 months</t>
  </si>
  <si>
    <t>6,2 months</t>
  </si>
  <si>
    <t>￥3,400 + ￥ 8,600 per class</t>
    <phoneticPr fontId="2" type="noConversion"/>
  </si>
  <si>
    <t>\37,600 per class</t>
    <phoneticPr fontId="2" type="noConversion"/>
  </si>
  <si>
    <t>￥3,000 + ￥ 8,000 per class</t>
    <phoneticPr fontId="2" type="noConversion"/>
  </si>
  <si>
    <t>\15,000 ＋\40,000 per class</t>
    <phoneticPr fontId="2" type="noConversion"/>
  </si>
  <si>
    <t>￥48,500 per class</t>
    <phoneticPr fontId="2" type="noConversion"/>
  </si>
  <si>
    <t>% of applications notified a letter of provisional refusal in substantive examination for any reason.</t>
  </si>
  <si>
    <t xml:space="preserve">% of applications % of applications notified a letter on informalities. </t>
  </si>
  <si>
    <r>
      <t xml:space="preserve">% of applications notified a letter of provisional refusal </t>
    </r>
    <r>
      <rPr>
        <sz val="10"/>
        <rFont val="Arial"/>
        <family val="2"/>
      </rPr>
      <t>on absolute grounds.</t>
    </r>
  </si>
  <si>
    <r>
      <t xml:space="preserve">% of IRs  notified a letter of provisional refusal </t>
    </r>
    <r>
      <rPr>
        <sz val="10"/>
        <rFont val="Arial"/>
        <family val="2"/>
      </rPr>
      <t>in examination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</si>
</sst>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0.0%"/>
    <numFmt numFmtId="166" formatCode="#,##0\ [$€-1];[Red]\-#,##0\ [$€-1]"/>
    <numFmt numFmtId="167" formatCode="#,##0_ "/>
    <numFmt numFmtId="168" formatCode="0.00_ "/>
    <numFmt numFmtId="169" formatCode="#,##0.0_ "/>
    <numFmt numFmtId="170" formatCode="_-* #,##0.00_-;\-* #,##0.00_-;_-* &quot;-&quot;_-;_-@_-"/>
  </numFmts>
  <fonts count="17">
    <font>
      <sz val="10"/>
      <name val="Arial"/>
      <family val="2"/>
    </font>
    <font>
      <sz val="10"/>
      <name val="Arial"/>
      <family val="2"/>
    </font>
    <font>
      <sz val="8"/>
      <name val="Arial"/>
      <family val="2"/>
    </font>
    <font>
      <b/>
      <sz val="14"/>
      <name val="Arial"/>
      <family val="2"/>
    </font>
    <font>
      <b/>
      <sz val="10"/>
      <name val="Arial"/>
      <family val="2"/>
    </font>
    <font>
      <strike/>
      <sz val="10"/>
      <name val="Arial"/>
      <family val="2"/>
    </font>
    <font>
      <u/>
      <sz val="10"/>
      <name val="Arial"/>
      <family val="2"/>
    </font>
    <font>
      <b/>
      <sz val="12"/>
      <name val="Arial"/>
      <family val="2"/>
    </font>
    <font>
      <sz val="10"/>
      <name val="ＭＳ Ｐゴシック"/>
      <family val="3"/>
      <charset val="128"/>
    </font>
    <font>
      <sz val="6"/>
      <name val="ＭＳ Ｐゴシック"/>
      <family val="3"/>
      <charset val="128"/>
    </font>
    <font>
      <b/>
      <sz val="9"/>
      <color indexed="81"/>
      <name val="Tahoma"/>
      <family val="2"/>
    </font>
    <font>
      <b/>
      <sz val="8"/>
      <color indexed="81"/>
      <name val="Tahoma"/>
      <family val="2"/>
    </font>
    <font>
      <sz val="8"/>
      <color indexed="81"/>
      <name val="Tahoma"/>
      <family val="2"/>
    </font>
    <font>
      <sz val="9"/>
      <color indexed="81"/>
      <name val="Tahoma"/>
      <family val="2"/>
    </font>
    <font>
      <sz val="9"/>
      <color indexed="81"/>
      <name val="돋움"/>
      <family val="3"/>
      <charset val="129"/>
    </font>
    <font>
      <sz val="10"/>
      <name val="돋움"/>
      <family val="3"/>
      <charset val="129"/>
    </font>
    <font>
      <sz val="10"/>
      <name val="ＭＳ Ｐゴシック"/>
    </font>
  </fonts>
  <fills count="5">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double">
        <color rgb="FFFF0000"/>
      </left>
      <right style="thin">
        <color indexed="64"/>
      </right>
      <top style="double">
        <color rgb="FFFF0000"/>
      </top>
      <bottom style="medium">
        <color indexed="64"/>
      </bottom>
      <diagonal/>
    </border>
    <border>
      <left style="thin">
        <color indexed="64"/>
      </left>
      <right style="thin">
        <color indexed="64"/>
      </right>
      <top style="double">
        <color rgb="FFFF0000"/>
      </top>
      <bottom style="medium">
        <color indexed="64"/>
      </bottom>
      <diagonal/>
    </border>
    <border>
      <left style="thin">
        <color indexed="64"/>
      </left>
      <right style="double">
        <color rgb="FFFF0000"/>
      </right>
      <top style="double">
        <color rgb="FFFF0000"/>
      </top>
      <bottom style="medium">
        <color indexed="64"/>
      </bottom>
      <diagonal/>
    </border>
    <border>
      <left style="double">
        <color rgb="FFFF0000"/>
      </left>
      <right/>
      <top style="thin">
        <color indexed="64"/>
      </top>
      <bottom style="thin">
        <color indexed="64"/>
      </bottom>
      <diagonal/>
    </border>
    <border>
      <left style="thin">
        <color indexed="64"/>
      </left>
      <right style="double">
        <color rgb="FFFF0000"/>
      </right>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double">
        <color rgb="FFFF0000"/>
      </left>
      <right style="thin">
        <color indexed="64"/>
      </right>
      <top/>
      <bottom style="thin">
        <color indexed="64"/>
      </bottom>
      <diagonal/>
    </border>
    <border>
      <left style="thin">
        <color indexed="64"/>
      </left>
      <right style="double">
        <color rgb="FFFF0000"/>
      </right>
      <top/>
      <bottom/>
      <diagonal/>
    </border>
    <border>
      <left style="double">
        <color rgb="FFFF0000"/>
      </left>
      <right/>
      <top style="thin">
        <color indexed="64"/>
      </top>
      <bottom/>
      <diagonal/>
    </border>
    <border>
      <left style="thin">
        <color indexed="64"/>
      </left>
      <right style="double">
        <color rgb="FFFF0000"/>
      </right>
      <top style="thin">
        <color indexed="64"/>
      </top>
      <bottom/>
      <diagonal/>
    </border>
    <border>
      <left style="double">
        <color rgb="FFFF0000"/>
      </left>
      <right/>
      <top style="medium">
        <color indexed="64"/>
      </top>
      <bottom style="thin">
        <color indexed="64"/>
      </bottom>
      <diagonal/>
    </border>
    <border>
      <left style="thin">
        <color indexed="64"/>
      </left>
      <right style="double">
        <color rgb="FFFF0000"/>
      </right>
      <top style="medium">
        <color indexed="64"/>
      </top>
      <bottom style="thin">
        <color indexed="64"/>
      </bottom>
      <diagonal/>
    </border>
    <border>
      <left style="thin">
        <color indexed="64"/>
      </left>
      <right style="double">
        <color rgb="FFFF0000"/>
      </right>
      <top/>
      <bottom style="medium">
        <color indexed="64"/>
      </bottom>
      <diagonal/>
    </border>
    <border>
      <left/>
      <right style="double">
        <color rgb="FFFF0000"/>
      </right>
      <top style="medium">
        <color indexed="64"/>
      </top>
      <bottom style="thin">
        <color indexed="64"/>
      </bottom>
      <diagonal/>
    </border>
    <border>
      <left style="double">
        <color rgb="FFFF0000"/>
      </left>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double">
        <color rgb="FFFF0000"/>
      </left>
      <right/>
      <top/>
      <bottom style="thin">
        <color indexed="64"/>
      </bottom>
      <diagonal/>
    </border>
    <border>
      <left style="double">
        <color rgb="FFFF0000"/>
      </left>
      <right/>
      <top style="thin">
        <color indexed="64"/>
      </top>
      <bottom style="medium">
        <color indexed="64"/>
      </bottom>
      <diagonal/>
    </border>
    <border>
      <left style="double">
        <color rgb="FFFF0000"/>
      </left>
      <right style="thin">
        <color indexed="64"/>
      </right>
      <top style="medium">
        <color indexed="64"/>
      </top>
      <bottom style="thin">
        <color indexed="64"/>
      </bottom>
      <diagonal/>
    </border>
    <border>
      <left style="double">
        <color rgb="FFFF0000"/>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18">
    <xf numFmtId="0" fontId="0" fillId="0" borderId="0" xfId="0"/>
    <xf numFmtId="0" fontId="4" fillId="0" borderId="0" xfId="0" applyFont="1" applyAlignment="1">
      <alignment horizontal="center" vertical="center"/>
    </xf>
    <xf numFmtId="0" fontId="3" fillId="2" borderId="1" xfId="0" applyFont="1" applyFill="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3" borderId="15" xfId="0" applyFont="1" applyFill="1" applyBorder="1" applyAlignment="1">
      <alignment horizontal="center" vertical="center"/>
    </xf>
    <xf numFmtId="0" fontId="7" fillId="3" borderId="16" xfId="0" applyFont="1" applyFill="1" applyBorder="1" applyAlignment="1">
      <alignment horizontal="center" vertical="center" wrapText="1"/>
    </xf>
    <xf numFmtId="0" fontId="4" fillId="0" borderId="24" xfId="0" applyFont="1" applyBorder="1" applyAlignment="1">
      <alignment horizontal="center" vertical="center"/>
    </xf>
    <xf numFmtId="49" fontId="0" fillId="0" borderId="17" xfId="0" applyNumberFormat="1" applyFont="1" applyBorder="1" applyAlignment="1">
      <alignment horizontal="left" vertical="center" wrapText="1"/>
    </xf>
    <xf numFmtId="0" fontId="0" fillId="0" borderId="17" xfId="0" applyFont="1" applyBorder="1" applyAlignment="1">
      <alignment vertical="center" wrapText="1"/>
    </xf>
    <xf numFmtId="0" fontId="4" fillId="3" borderId="16" xfId="0" applyFont="1" applyFill="1" applyBorder="1" applyAlignment="1">
      <alignment horizontal="left" vertical="center" wrapText="1"/>
    </xf>
    <xf numFmtId="49" fontId="0" fillId="0" borderId="18" xfId="0" applyNumberFormat="1" applyFont="1" applyBorder="1" applyAlignment="1">
      <alignment horizontal="left" vertical="center" wrapText="1"/>
    </xf>
    <xf numFmtId="0" fontId="7" fillId="3" borderId="25" xfId="0" applyFont="1" applyFill="1" applyBorder="1" applyAlignment="1">
      <alignment horizontal="center" vertical="center" wrapText="1"/>
    </xf>
    <xf numFmtId="0" fontId="7" fillId="3" borderId="16"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35" xfId="0" applyFont="1" applyBorder="1" applyAlignment="1">
      <alignment horizontal="center" vertical="center"/>
    </xf>
    <xf numFmtId="0" fontId="0" fillId="0" borderId="22" xfId="0" applyFont="1" applyBorder="1" applyAlignment="1">
      <alignment horizontal="left" vertical="center" wrapText="1"/>
    </xf>
    <xf numFmtId="0" fontId="0" fillId="0" borderId="27" xfId="0" applyFont="1" applyFill="1" applyBorder="1" applyAlignment="1">
      <alignment horizontal="left" vertical="center" wrapText="1"/>
    </xf>
    <xf numFmtId="0" fontId="4" fillId="0" borderId="2"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Fill="1" applyBorder="1" applyAlignment="1">
      <alignment horizontal="center" vertical="center"/>
    </xf>
    <xf numFmtId="3" fontId="0" fillId="0" borderId="17" xfId="0" applyNumberFormat="1" applyFont="1" applyFill="1" applyBorder="1" applyAlignment="1">
      <alignment horizontal="center" vertical="center"/>
    </xf>
    <xf numFmtId="0" fontId="0" fillId="0" borderId="0" xfId="0" applyFont="1"/>
    <xf numFmtId="0" fontId="0" fillId="0" borderId="4" xfId="0" applyFont="1" applyBorder="1"/>
    <xf numFmtId="0" fontId="0" fillId="0" borderId="5" xfId="0" applyFont="1" applyBorder="1"/>
    <xf numFmtId="0" fontId="0" fillId="0" borderId="8" xfId="0" applyFont="1" applyBorder="1"/>
    <xf numFmtId="49" fontId="0" fillId="0" borderId="19" xfId="0" applyNumberFormat="1" applyFont="1" applyBorder="1" applyAlignment="1">
      <alignment horizontal="left" vertical="center" wrapText="1"/>
    </xf>
    <xf numFmtId="0" fontId="0" fillId="0" borderId="9" xfId="0" applyFont="1" applyBorder="1"/>
    <xf numFmtId="0" fontId="0" fillId="0" borderId="6" xfId="0" applyFont="1" applyBorder="1"/>
    <xf numFmtId="0" fontId="0" fillId="0" borderId="7" xfId="0" applyFont="1" applyBorder="1"/>
    <xf numFmtId="164" fontId="0" fillId="0" borderId="17" xfId="2" applyFont="1" applyFill="1" applyBorder="1" applyAlignment="1">
      <alignment horizontal="center" vertical="center"/>
    </xf>
    <xf numFmtId="49" fontId="0" fillId="0" borderId="20" xfId="0" applyNumberFormat="1" applyFont="1" applyBorder="1" applyAlignment="1">
      <alignment horizontal="left" vertical="center" wrapText="1"/>
    </xf>
    <xf numFmtId="0" fontId="0" fillId="0" borderId="9" xfId="0" applyFont="1" applyFill="1" applyBorder="1"/>
    <xf numFmtId="0" fontId="0" fillId="0" borderId="6" xfId="0" applyFont="1" applyFill="1" applyBorder="1"/>
    <xf numFmtId="0" fontId="0" fillId="0" borderId="7" xfId="0" applyFont="1" applyFill="1" applyBorder="1"/>
    <xf numFmtId="0" fontId="0" fillId="0" borderId="0" xfId="0" applyFont="1" applyFill="1"/>
    <xf numFmtId="0" fontId="0" fillId="0" borderId="18" xfId="0" applyFont="1" applyBorder="1" applyAlignment="1">
      <alignment horizontal="left" vertical="center" wrapText="1"/>
    </xf>
    <xf numFmtId="49" fontId="0" fillId="0" borderId="21" xfId="0" applyNumberFormat="1"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xf numFmtId="0" fontId="0" fillId="0" borderId="12" xfId="0" applyFont="1" applyFill="1" applyBorder="1" applyAlignment="1">
      <alignment vertical="center"/>
    </xf>
    <xf numFmtId="0" fontId="0" fillId="0" borderId="12"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Fill="1" applyBorder="1"/>
    <xf numFmtId="0" fontId="0" fillId="0" borderId="4" xfId="0" applyFont="1" applyFill="1" applyBorder="1" applyAlignment="1">
      <alignment vertical="center"/>
    </xf>
    <xf numFmtId="0" fontId="0" fillId="0" borderId="4" xfId="0"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Fill="1" applyBorder="1" applyAlignment="1">
      <alignment vertical="center"/>
    </xf>
    <xf numFmtId="0" fontId="0" fillId="0" borderId="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xf numFmtId="0" fontId="0" fillId="0" borderId="11" xfId="0" applyFont="1" applyFill="1" applyBorder="1" applyAlignment="1">
      <alignment vertical="center"/>
    </xf>
    <xf numFmtId="0" fontId="0" fillId="0" borderId="11" xfId="0" applyFont="1" applyBorder="1" applyAlignment="1">
      <alignment horizontal="center" vertical="center" wrapText="1"/>
    </xf>
    <xf numFmtId="0" fontId="0" fillId="0" borderId="11" xfId="0" applyFont="1" applyBorder="1"/>
    <xf numFmtId="0" fontId="0" fillId="0" borderId="0" xfId="0" applyFont="1" applyAlignment="1">
      <alignment horizontal="left" vertical="center" wrapText="1"/>
    </xf>
    <xf numFmtId="0" fontId="0" fillId="0" borderId="0" xfId="0" applyFont="1" applyFill="1" applyAlignment="1">
      <alignment vertical="center"/>
    </xf>
    <xf numFmtId="0" fontId="0" fillId="0" borderId="0" xfId="0" applyFont="1" applyAlignment="1">
      <alignment horizontal="center" vertical="center" wrapText="1"/>
    </xf>
    <xf numFmtId="0" fontId="3" fillId="4" borderId="44" xfId="0" applyFont="1" applyFill="1" applyBorder="1" applyAlignment="1">
      <alignment horizontal="center" vertical="center" wrapText="1"/>
    </xf>
    <xf numFmtId="3" fontId="0" fillId="0" borderId="46" xfId="0" applyNumberFormat="1" applyFont="1" applyBorder="1" applyAlignment="1">
      <alignment horizontal="center" vertical="center" wrapText="1"/>
    </xf>
    <xf numFmtId="3" fontId="0" fillId="0" borderId="47" xfId="0" applyNumberFormat="1" applyFont="1" applyBorder="1" applyAlignment="1">
      <alignment horizontal="center" vertical="center" wrapText="1"/>
    </xf>
    <xf numFmtId="3" fontId="0" fillId="0" borderId="47" xfId="1" applyNumberFormat="1" applyFont="1" applyBorder="1" applyAlignment="1">
      <alignment horizontal="center" vertical="center" wrapText="1"/>
    </xf>
    <xf numFmtId="0" fontId="0" fillId="0" borderId="47" xfId="0" applyFont="1" applyBorder="1" applyAlignment="1">
      <alignment horizontal="center" vertical="center" wrapText="1"/>
    </xf>
    <xf numFmtId="3" fontId="0" fillId="0" borderId="50" xfId="0" applyNumberFormat="1" applyFont="1" applyBorder="1" applyAlignment="1">
      <alignment horizontal="center" vertical="center" wrapText="1"/>
    </xf>
    <xf numFmtId="165" fontId="0" fillId="0" borderId="47" xfId="0" applyNumberFormat="1" applyFont="1" applyBorder="1" applyAlignment="1">
      <alignment horizontal="center" vertical="center" wrapText="1"/>
    </xf>
    <xf numFmtId="165" fontId="0" fillId="0" borderId="52" xfId="0" applyNumberFormat="1" applyFont="1" applyBorder="1" applyAlignment="1">
      <alignment horizontal="center" vertical="center" wrapText="1"/>
    </xf>
    <xf numFmtId="0" fontId="0" fillId="3" borderId="54" xfId="0" applyFont="1" applyFill="1" applyBorder="1" applyAlignment="1">
      <alignment horizontal="center" vertical="center" wrapText="1"/>
    </xf>
    <xf numFmtId="165" fontId="0" fillId="0" borderId="47" xfId="1" applyNumberFormat="1" applyFont="1" applyBorder="1" applyAlignment="1">
      <alignment horizontal="center" vertical="center" wrapText="1"/>
    </xf>
    <xf numFmtId="165" fontId="0" fillId="0" borderId="46" xfId="0" applyNumberFormat="1" applyFont="1" applyBorder="1" applyAlignment="1">
      <alignment horizontal="center" vertical="center" wrapText="1"/>
    </xf>
    <xf numFmtId="165" fontId="0" fillId="0" borderId="55" xfId="0" applyNumberFormat="1" applyFont="1" applyBorder="1" applyAlignment="1">
      <alignment horizontal="center" vertical="center" wrapText="1"/>
    </xf>
    <xf numFmtId="0" fontId="0" fillId="3" borderId="56" xfId="0" applyFont="1" applyFill="1" applyBorder="1" applyAlignment="1">
      <alignment horizontal="center" vertical="center" wrapText="1"/>
    </xf>
    <xf numFmtId="0" fontId="0" fillId="0" borderId="52" xfId="0" applyFont="1" applyBorder="1" applyAlignment="1">
      <alignment horizontal="center" vertical="center" wrapText="1"/>
    </xf>
    <xf numFmtId="165" fontId="0" fillId="0" borderId="50" xfId="0" applyNumberFormat="1" applyFont="1" applyBorder="1" applyAlignment="1">
      <alignment horizontal="center" vertical="center" wrapText="1"/>
    </xf>
    <xf numFmtId="1" fontId="0" fillId="0" borderId="50" xfId="0" applyNumberFormat="1" applyFont="1" applyBorder="1" applyAlignment="1">
      <alignment horizontal="center" vertical="center" wrapText="1"/>
    </xf>
    <xf numFmtId="1" fontId="0" fillId="0" borderId="47" xfId="0" applyNumberFormat="1" applyFont="1" applyBorder="1" applyAlignment="1">
      <alignment horizontal="center" vertical="center" wrapText="1"/>
    </xf>
    <xf numFmtId="3" fontId="0" fillId="0" borderId="55" xfId="0" applyNumberFormat="1" applyFont="1" applyBorder="1" applyAlignment="1">
      <alignment horizontal="center" vertical="center" wrapText="1"/>
    </xf>
    <xf numFmtId="166" fontId="0" fillId="0" borderId="47" xfId="0" applyNumberFormat="1" applyFont="1" applyBorder="1" applyAlignment="1">
      <alignment horizontal="center" vertical="center" wrapText="1"/>
    </xf>
    <xf numFmtId="166" fontId="0" fillId="0" borderId="59" xfId="0" applyNumberFormat="1" applyFont="1" applyBorder="1" applyAlignment="1">
      <alignment horizontal="center" vertical="center" wrapText="1"/>
    </xf>
    <xf numFmtId="3" fontId="0" fillId="0" borderId="54" xfId="0" applyNumberFormat="1" applyFont="1" applyFill="1" applyBorder="1" applyAlignment="1">
      <alignment horizontal="center" vertical="center" wrapText="1"/>
    </xf>
    <xf numFmtId="3" fontId="0" fillId="0" borderId="46" xfId="0" applyNumberFormat="1" applyFont="1" applyFill="1" applyBorder="1" applyAlignment="1">
      <alignment horizontal="center" vertical="center" wrapText="1"/>
    </xf>
    <xf numFmtId="3" fontId="0" fillId="0" borderId="52" xfId="0" applyNumberFormat="1" applyFont="1" applyFill="1" applyBorder="1" applyAlignment="1">
      <alignment horizontal="center" vertical="center" wrapText="1"/>
    </xf>
    <xf numFmtId="3" fontId="0" fillId="0" borderId="47" xfId="0" applyNumberFormat="1" applyFont="1" applyFill="1" applyBorder="1" applyAlignment="1">
      <alignment horizontal="center" vertical="center" wrapText="1"/>
    </xf>
    <xf numFmtId="3" fontId="0" fillId="0" borderId="47" xfId="0" applyNumberFormat="1" applyFont="1" applyFill="1" applyBorder="1" applyAlignment="1">
      <alignment vertical="center" wrapText="1"/>
    </xf>
    <xf numFmtId="3" fontId="0" fillId="0" borderId="46" xfId="0" applyNumberFormat="1" applyFont="1" applyFill="1" applyBorder="1" applyAlignment="1">
      <alignment vertical="center" wrapText="1"/>
    </xf>
    <xf numFmtId="0" fontId="0" fillId="0" borderId="47" xfId="0" applyFont="1" applyFill="1" applyBorder="1" applyAlignment="1">
      <alignment horizontal="center" vertical="center" wrapText="1"/>
    </xf>
    <xf numFmtId="3" fontId="0" fillId="0" borderId="50" xfId="0" applyNumberFormat="1" applyFont="1" applyFill="1" applyBorder="1" applyAlignment="1">
      <alignment horizontal="center" vertical="center" wrapText="1"/>
    </xf>
    <xf numFmtId="165" fontId="0" fillId="0" borderId="4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38" fontId="0" fillId="0" borderId="17" xfId="0"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3" fontId="0" fillId="0" borderId="47" xfId="0" applyNumberFormat="1" applyFont="1" applyBorder="1" applyAlignment="1">
      <alignment horizontal="center" vertical="center" wrapText="1"/>
    </xf>
    <xf numFmtId="3" fontId="0" fillId="0" borderId="47" xfId="0" applyNumberFormat="1" applyFont="1" applyFill="1" applyBorder="1" applyAlignment="1">
      <alignment horizontal="center" vertical="center" wrapText="1"/>
    </xf>
    <xf numFmtId="164" fontId="0" fillId="0" borderId="48" xfId="2" applyFont="1" applyFill="1" applyBorder="1" applyAlignment="1">
      <alignment horizontal="center" vertical="center"/>
    </xf>
    <xf numFmtId="164" fontId="0" fillId="0" borderId="49" xfId="2"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27" xfId="0" applyFont="1" applyFill="1" applyBorder="1" applyAlignment="1">
      <alignment horizontal="left" vertical="center" wrapText="1"/>
    </xf>
    <xf numFmtId="167" fontId="0" fillId="0" borderId="27" xfId="0" applyNumberFormat="1" applyFont="1" applyFill="1" applyBorder="1" applyAlignment="1">
      <alignment horizontal="center" vertical="center" wrapText="1"/>
    </xf>
    <xf numFmtId="167" fontId="0" fillId="0" borderId="26" xfId="0" applyNumberFormat="1" applyFont="1" applyFill="1" applyBorder="1" applyAlignment="1">
      <alignment horizontal="center" vertical="center" wrapText="1"/>
    </xf>
    <xf numFmtId="164" fontId="0" fillId="0" borderId="45" xfId="2" applyFont="1" applyFill="1" applyBorder="1" applyAlignment="1">
      <alignment horizontal="center" vertical="center" wrapText="1"/>
    </xf>
    <xf numFmtId="164" fontId="0" fillId="0" borderId="26" xfId="2" applyFont="1" applyFill="1" applyBorder="1" applyAlignment="1">
      <alignment horizontal="center" vertical="center" wrapText="1"/>
    </xf>
    <xf numFmtId="166" fontId="0" fillId="0" borderId="45" xfId="0" applyNumberFormat="1" applyFont="1" applyBorder="1" applyAlignment="1">
      <alignment horizontal="center" vertical="center" wrapText="1"/>
    </xf>
    <xf numFmtId="0" fontId="0" fillId="0" borderId="26" xfId="0" applyFont="1" applyBorder="1" applyAlignment="1">
      <alignment horizontal="center" vertical="center" wrapText="1"/>
    </xf>
    <xf numFmtId="166" fontId="0" fillId="0" borderId="26" xfId="0" applyNumberFormat="1" applyFont="1" applyBorder="1" applyAlignment="1">
      <alignment horizontal="center" vertical="center" wrapText="1"/>
    </xf>
    <xf numFmtId="0" fontId="0" fillId="0" borderId="38" xfId="0" applyFont="1" applyFill="1" applyBorder="1" applyAlignment="1">
      <alignment horizontal="left" vertical="center" wrapText="1"/>
    </xf>
    <xf numFmtId="0" fontId="0" fillId="0" borderId="45" xfId="0" applyFont="1" applyBorder="1" applyAlignment="1">
      <alignment horizontal="center" vertical="center" wrapText="1"/>
    </xf>
    <xf numFmtId="164" fontId="0" fillId="0" borderId="61" xfId="2" applyFont="1" applyBorder="1" applyAlignment="1">
      <alignment horizontal="center" vertical="center" wrapText="1"/>
    </xf>
    <xf numFmtId="164" fontId="0" fillId="0" borderId="32" xfId="2" applyFont="1" applyBorder="1" applyAlignment="1">
      <alignment horizontal="center" vertical="center" wrapText="1"/>
    </xf>
    <xf numFmtId="3" fontId="0" fillId="0" borderId="48"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0" fontId="0" fillId="0" borderId="48" xfId="0" applyFont="1" applyBorder="1" applyAlignment="1">
      <alignment horizontal="center" vertical="center" wrapText="1"/>
    </xf>
    <xf numFmtId="0" fontId="0" fillId="0" borderId="18" xfId="0" applyFont="1" applyBorder="1" applyAlignment="1">
      <alignment horizontal="center" vertical="center" wrapText="1"/>
    </xf>
    <xf numFmtId="164" fontId="0" fillId="0" borderId="45" xfId="2" applyFont="1" applyBorder="1" applyAlignment="1">
      <alignment horizontal="center" vertical="center" wrapText="1"/>
    </xf>
    <xf numFmtId="164" fontId="0" fillId="0" borderId="26" xfId="2" applyFont="1" applyBorder="1" applyAlignment="1">
      <alignment horizontal="center" vertical="center" wrapText="1"/>
    </xf>
    <xf numFmtId="1" fontId="0" fillId="0" borderId="45" xfId="0" applyNumberFormat="1" applyFont="1" applyBorder="1" applyAlignment="1">
      <alignment horizontal="center" vertical="center" wrapText="1"/>
    </xf>
    <xf numFmtId="1" fontId="0" fillId="0" borderId="26" xfId="0" applyNumberFormat="1" applyFont="1" applyBorder="1" applyAlignment="1">
      <alignment horizontal="center" vertical="center" wrapText="1"/>
    </xf>
    <xf numFmtId="170" fontId="0" fillId="0" borderId="45" xfId="2" applyNumberFormat="1" applyFont="1" applyFill="1" applyBorder="1" applyAlignment="1">
      <alignment horizontal="center" vertical="center" wrapText="1"/>
    </xf>
    <xf numFmtId="170" fontId="0" fillId="0" borderId="26" xfId="2" applyNumberFormat="1" applyFont="1" applyFill="1" applyBorder="1" applyAlignment="1">
      <alignment horizontal="center" vertical="center" wrapText="1"/>
    </xf>
    <xf numFmtId="168" fontId="0" fillId="0" borderId="45" xfId="0" applyNumberFormat="1" applyFont="1" applyBorder="1" applyAlignment="1">
      <alignment horizontal="center" vertical="center" wrapText="1"/>
    </xf>
    <xf numFmtId="168" fontId="0" fillId="0" borderId="26" xfId="0" applyNumberFormat="1" applyFont="1" applyBorder="1" applyAlignment="1">
      <alignment horizontal="center" vertical="center" wrapText="1"/>
    </xf>
    <xf numFmtId="169" fontId="0" fillId="0" borderId="45" xfId="0" applyNumberFormat="1" applyFont="1" applyFill="1" applyBorder="1" applyAlignment="1">
      <alignment horizontal="center" vertical="center" wrapText="1"/>
    </xf>
    <xf numFmtId="169" fontId="0" fillId="0" borderId="26" xfId="0" applyNumberFormat="1" applyFont="1" applyFill="1" applyBorder="1" applyAlignment="1">
      <alignment horizontal="center" vertical="center" wrapText="1"/>
    </xf>
    <xf numFmtId="164" fontId="0" fillId="0" borderId="51" xfId="2" applyFont="1" applyFill="1" applyBorder="1" applyAlignment="1">
      <alignment horizontal="center" vertical="center" wrapText="1"/>
    </xf>
    <xf numFmtId="164" fontId="0" fillId="0" borderId="34" xfId="2" applyFont="1" applyFill="1" applyBorder="1" applyAlignment="1">
      <alignment horizontal="center" vertical="center" wrapText="1"/>
    </xf>
    <xf numFmtId="168" fontId="0" fillId="0" borderId="51" xfId="0" applyNumberFormat="1" applyFont="1" applyBorder="1" applyAlignment="1">
      <alignment horizontal="center" vertical="center" wrapText="1"/>
    </xf>
    <xf numFmtId="168" fontId="0" fillId="0" borderId="34" xfId="0" applyNumberFormat="1" applyFont="1" applyBorder="1" applyAlignment="1">
      <alignment horizontal="center" vertical="center" wrapText="1"/>
    </xf>
    <xf numFmtId="0" fontId="0" fillId="0" borderId="5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32" xfId="0" applyFont="1" applyBorder="1" applyAlignment="1">
      <alignment horizontal="center" vertical="center" wrapText="1"/>
    </xf>
    <xf numFmtId="0" fontId="0" fillId="3" borderId="53"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0" fillId="3" borderId="16" xfId="0" applyFont="1" applyFill="1" applyBorder="1" applyAlignment="1">
      <alignment horizontal="left" vertical="center" wrapText="1"/>
    </xf>
    <xf numFmtId="9" fontId="0" fillId="0" borderId="51" xfId="1" applyFont="1" applyBorder="1" applyAlignment="1">
      <alignment horizontal="center" vertical="center" wrapText="1"/>
    </xf>
    <xf numFmtId="9" fontId="0" fillId="0" borderId="34" xfId="1" applyFont="1" applyBorder="1" applyAlignment="1">
      <alignment horizontal="center" vertical="center" wrapText="1"/>
    </xf>
    <xf numFmtId="0" fontId="0" fillId="0" borderId="22" xfId="0" applyFont="1" applyFill="1" applyBorder="1" applyAlignment="1">
      <alignment horizontal="left" vertical="center" wrapText="1"/>
    </xf>
    <xf numFmtId="0" fontId="0" fillId="0" borderId="31" xfId="0" applyFont="1" applyFill="1" applyBorder="1" applyAlignment="1">
      <alignment horizontal="left" vertical="center" wrapText="1"/>
    </xf>
    <xf numFmtId="38" fontId="0" fillId="0" borderId="27" xfId="0" applyNumberFormat="1" applyFont="1" applyFill="1" applyBorder="1" applyAlignment="1">
      <alignment horizontal="center" vertical="center" wrapText="1"/>
    </xf>
    <xf numFmtId="38" fontId="0" fillId="0" borderId="26" xfId="0" applyNumberFormat="1"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4" fillId="0" borderId="2" xfId="0" applyFont="1" applyBorder="1" applyAlignment="1">
      <alignment horizontal="center" vertical="center"/>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38" fontId="0" fillId="0" borderId="18" xfId="0" applyNumberFormat="1" applyFont="1" applyFill="1" applyBorder="1" applyAlignment="1">
      <alignment horizontal="center" vertical="center" wrapText="1"/>
    </xf>
    <xf numFmtId="38" fontId="0" fillId="0" borderId="19" xfId="0" applyNumberFormat="1" applyFont="1" applyFill="1" applyBorder="1" applyAlignment="1">
      <alignment horizontal="center" vertical="center" wrapText="1"/>
    </xf>
    <xf numFmtId="38" fontId="0" fillId="0" borderId="45" xfId="0" applyNumberFormat="1" applyFont="1" applyFill="1" applyBorder="1" applyAlignment="1">
      <alignment horizontal="center" vertical="center" wrapText="1"/>
    </xf>
    <xf numFmtId="169" fontId="0" fillId="0" borderId="45" xfId="0" quotePrefix="1" applyNumberFormat="1" applyFont="1" applyFill="1" applyBorder="1" applyAlignment="1">
      <alignment horizontal="center" vertical="center" wrapText="1"/>
    </xf>
    <xf numFmtId="169" fontId="0" fillId="0" borderId="26" xfId="0" quotePrefix="1" applyNumberFormat="1" applyFont="1" applyFill="1" applyBorder="1" applyAlignment="1">
      <alignment horizontal="center" vertical="center" wrapText="1"/>
    </xf>
    <xf numFmtId="0" fontId="0" fillId="0" borderId="17" xfId="0" applyFont="1" applyBorder="1" applyAlignment="1">
      <alignment horizontal="left"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0" fillId="0" borderId="63" xfId="0" applyFont="1" applyFill="1" applyBorder="1" applyAlignment="1">
      <alignment horizontal="center" vertical="center"/>
    </xf>
    <xf numFmtId="3" fontId="0" fillId="0" borderId="45" xfId="0" applyNumberFormat="1" applyFont="1" applyBorder="1" applyAlignment="1">
      <alignment horizontal="center" vertical="center" wrapText="1"/>
    </xf>
    <xf numFmtId="3" fontId="0" fillId="0" borderId="26" xfId="0" applyNumberFormat="1" applyFont="1" applyBorder="1" applyAlignment="1">
      <alignment horizontal="center" vertical="center" wrapText="1"/>
    </xf>
    <xf numFmtId="3" fontId="0" fillId="0" borderId="48" xfId="0" applyNumberFormat="1" applyFont="1" applyFill="1" applyBorder="1" applyAlignment="1">
      <alignment horizontal="center" vertical="center"/>
    </xf>
    <xf numFmtId="3" fontId="0" fillId="0" borderId="49" xfId="0" applyNumberFormat="1" applyFont="1" applyFill="1" applyBorder="1" applyAlignment="1">
      <alignment horizontal="center" vertical="center"/>
    </xf>
    <xf numFmtId="164" fontId="0" fillId="0" borderId="60" xfId="2" applyFont="1" applyFill="1" applyBorder="1" applyAlignment="1">
      <alignment horizontal="center" vertical="center" wrapText="1"/>
    </xf>
    <xf numFmtId="164" fontId="0" fillId="0" borderId="37" xfId="2"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 fontId="0" fillId="0" borderId="63" xfId="0" applyNumberFormat="1" applyFont="1" applyFill="1" applyBorder="1" applyAlignment="1">
      <alignment horizontal="center" vertical="center"/>
    </xf>
    <xf numFmtId="167" fontId="15" fillId="0" borderId="45" xfId="2" applyNumberFormat="1" applyFont="1" applyFill="1" applyBorder="1" applyAlignment="1">
      <alignment horizontal="center" vertical="center" wrapText="1"/>
    </xf>
    <xf numFmtId="167" fontId="15" fillId="0" borderId="26" xfId="2" applyNumberFormat="1" applyFont="1" applyFill="1" applyBorder="1" applyAlignment="1">
      <alignment horizontal="center" vertical="center" wrapText="1"/>
    </xf>
    <xf numFmtId="167" fontId="0" fillId="0" borderId="45" xfId="2" applyNumberFormat="1" applyFont="1" applyFill="1" applyBorder="1" applyAlignment="1">
      <alignment horizontal="center" vertical="center" wrapText="1"/>
    </xf>
    <xf numFmtId="167" fontId="0" fillId="0" borderId="26" xfId="2" applyNumberFormat="1" applyFont="1" applyFill="1" applyBorder="1" applyAlignment="1">
      <alignment horizontal="center" vertical="center" wrapText="1"/>
    </xf>
    <xf numFmtId="3" fontId="0" fillId="0" borderId="60" xfId="0" applyNumberFormat="1" applyFont="1" applyBorder="1" applyAlignment="1">
      <alignment horizontal="center" vertical="center" wrapText="1"/>
    </xf>
    <xf numFmtId="3" fontId="0" fillId="0" borderId="37" xfId="0" applyNumberFormat="1" applyFont="1" applyBorder="1" applyAlignment="1">
      <alignment horizontal="center" vertical="center" wrapText="1"/>
    </xf>
    <xf numFmtId="9" fontId="0" fillId="0" borderId="45" xfId="1" applyFont="1" applyBorder="1" applyAlignment="1">
      <alignment horizontal="center" vertical="center" wrapText="1"/>
    </xf>
    <xf numFmtId="9" fontId="0" fillId="0" borderId="26" xfId="1" applyFont="1" applyBorder="1" applyAlignment="1">
      <alignment horizontal="center" vertical="center" wrapText="1"/>
    </xf>
    <xf numFmtId="10" fontId="0" fillId="0" borderId="45" xfId="1" applyNumberFormat="1" applyFont="1" applyBorder="1" applyAlignment="1">
      <alignment horizontal="center" vertical="center" wrapText="1"/>
    </xf>
    <xf numFmtId="10" fontId="0" fillId="0" borderId="26" xfId="1" applyNumberFormat="1" applyFont="1" applyBorder="1" applyAlignment="1">
      <alignment horizontal="center" vertical="center" wrapText="1"/>
    </xf>
    <xf numFmtId="165" fontId="0" fillId="0" borderId="45" xfId="1" applyNumberFormat="1" applyFont="1" applyFill="1" applyBorder="1" applyAlignment="1">
      <alignment horizontal="center" vertical="center" wrapText="1"/>
    </xf>
    <xf numFmtId="165" fontId="0" fillId="0" borderId="26" xfId="1" applyNumberFormat="1" applyFont="1" applyFill="1" applyBorder="1" applyAlignment="1">
      <alignment horizontal="center" vertical="center" wrapText="1"/>
    </xf>
    <xf numFmtId="165" fontId="0" fillId="0" borderId="45" xfId="2" applyNumberFormat="1" applyFont="1" applyFill="1" applyBorder="1" applyAlignment="1">
      <alignment horizontal="center" vertical="center" wrapText="1"/>
    </xf>
    <xf numFmtId="165" fontId="0" fillId="0" borderId="26" xfId="2" applyNumberFormat="1" applyFont="1" applyFill="1" applyBorder="1" applyAlignment="1">
      <alignment horizontal="center" vertical="center" wrapText="1"/>
    </xf>
    <xf numFmtId="165" fontId="0" fillId="0" borderId="45" xfId="0" applyNumberFormat="1" applyFont="1" applyFill="1" applyBorder="1" applyAlignment="1">
      <alignment horizontal="center" vertical="center" wrapText="1"/>
    </xf>
    <xf numFmtId="165" fontId="0" fillId="0" borderId="26" xfId="0" applyNumberFormat="1" applyFont="1" applyFill="1" applyBorder="1" applyAlignment="1">
      <alignment horizontal="center" vertical="center" wrapText="1"/>
    </xf>
    <xf numFmtId="165" fontId="0" fillId="0" borderId="51" xfId="0" applyNumberFormat="1" applyFont="1" applyFill="1" applyBorder="1" applyAlignment="1">
      <alignment horizontal="center" vertical="center" wrapText="1"/>
    </xf>
    <xf numFmtId="165" fontId="0" fillId="0" borderId="34" xfId="0" applyNumberFormat="1" applyFont="1" applyFill="1" applyBorder="1" applyAlignment="1">
      <alignment horizontal="center" vertical="center" wrapText="1"/>
    </xf>
    <xf numFmtId="9" fontId="0" fillId="0" borderId="45" xfId="1" applyFont="1" applyFill="1" applyBorder="1" applyAlignment="1">
      <alignment horizontal="center" vertical="center" wrapText="1"/>
    </xf>
    <xf numFmtId="9" fontId="0" fillId="0" borderId="26" xfId="1" applyFont="1" applyFill="1" applyBorder="1" applyAlignment="1">
      <alignment horizontal="center" vertical="center" wrapText="1"/>
    </xf>
    <xf numFmtId="9" fontId="0" fillId="0" borderId="51" xfId="1" applyFont="1" applyFill="1" applyBorder="1" applyAlignment="1">
      <alignment horizontal="center" vertical="center" wrapText="1"/>
    </xf>
    <xf numFmtId="9" fontId="0" fillId="0" borderId="34" xfId="1"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5" xfId="0" applyFont="1" applyFill="1" applyBorder="1" applyAlignment="1">
      <alignment horizontal="center" vertical="center" wrapText="1"/>
    </xf>
    <xf numFmtId="166" fontId="0" fillId="0" borderId="57" xfId="0" applyNumberFormat="1" applyFont="1" applyBorder="1" applyAlignment="1">
      <alignment horizontal="center" vertical="center" wrapText="1"/>
    </xf>
    <xf numFmtId="166" fontId="0" fillId="0" borderId="58" xfId="0" applyNumberFormat="1" applyFont="1" applyBorder="1" applyAlignment="1">
      <alignment horizontal="center" vertical="center" wrapText="1"/>
    </xf>
    <xf numFmtId="0" fontId="0" fillId="0" borderId="58" xfId="0" applyFont="1" applyBorder="1" applyAlignment="1">
      <alignment horizontal="center" vertical="center" wrapText="1"/>
    </xf>
    <xf numFmtId="164" fontId="0" fillId="0" borderId="57" xfId="2" applyFont="1" applyFill="1" applyBorder="1" applyAlignment="1">
      <alignment horizontal="center" vertical="center" wrapText="1"/>
    </xf>
    <xf numFmtId="164" fontId="0" fillId="0" borderId="58" xfId="2" applyFont="1" applyFill="1" applyBorder="1" applyAlignment="1">
      <alignment horizontal="center" vertical="center" wrapText="1"/>
    </xf>
    <xf numFmtId="166" fontId="0" fillId="0" borderId="31" xfId="0" applyNumberFormat="1" applyFont="1" applyBorder="1" applyAlignment="1">
      <alignment horizontal="center" vertical="center" wrapText="1"/>
    </xf>
    <xf numFmtId="166" fontId="0" fillId="0" borderId="32" xfId="0" applyNumberFormat="1" applyFont="1" applyBorder="1" applyAlignment="1">
      <alignment horizontal="center" vertical="center" wrapText="1"/>
    </xf>
    <xf numFmtId="167" fontId="0" fillId="0" borderId="51" xfId="0" applyNumberFormat="1" applyFont="1" applyFill="1" applyBorder="1" applyAlignment="1">
      <alignment horizontal="center" vertical="center" wrapText="1"/>
    </xf>
    <xf numFmtId="167" fontId="0" fillId="0" borderId="34" xfId="0" applyNumberFormat="1" applyFont="1" applyFill="1" applyBorder="1" applyAlignment="1">
      <alignment horizontal="center" vertical="center" wrapText="1"/>
    </xf>
    <xf numFmtId="10" fontId="0" fillId="0" borderId="45" xfId="0" applyNumberFormat="1" applyFont="1" applyFill="1" applyBorder="1" applyAlignment="1">
      <alignment horizontal="center" vertical="center" wrapText="1"/>
    </xf>
    <xf numFmtId="10" fontId="0" fillId="0" borderId="27" xfId="0" applyNumberFormat="1" applyFont="1" applyBorder="1" applyAlignment="1">
      <alignment horizontal="center" vertical="center" wrapText="1"/>
    </xf>
    <xf numFmtId="165" fontId="0" fillId="0" borderId="27" xfId="0" applyNumberFormat="1" applyFont="1" applyBorder="1" applyAlignment="1">
      <alignment horizontal="center" vertical="center" wrapText="1"/>
    </xf>
    <xf numFmtId="165" fontId="0" fillId="0" borderId="26" xfId="0" applyNumberFormat="1" applyFont="1" applyBorder="1" applyAlignment="1">
      <alignment horizontal="center" vertical="center" wrapText="1"/>
    </xf>
    <xf numFmtId="0" fontId="3" fillId="0" borderId="0" xfId="0" applyFont="1" applyBorder="1" applyAlignment="1">
      <alignment horizontal="left" vertical="center" wrapText="1"/>
    </xf>
    <xf numFmtId="165" fontId="0" fillId="0" borderId="61" xfId="0" applyNumberFormat="1" applyFont="1" applyFill="1" applyBorder="1" applyAlignment="1">
      <alignment horizontal="center" vertical="center" wrapText="1"/>
    </xf>
    <xf numFmtId="165" fontId="0" fillId="0" borderId="32" xfId="0" applyNumberFormat="1" applyFont="1" applyFill="1" applyBorder="1" applyAlignment="1">
      <alignment horizontal="center" vertical="center" wrapText="1"/>
    </xf>
    <xf numFmtId="10" fontId="0" fillId="0" borderId="45" xfId="0" applyNumberFormat="1" applyFont="1" applyBorder="1" applyAlignment="1">
      <alignment horizontal="center" vertical="center" wrapText="1"/>
    </xf>
    <xf numFmtId="10" fontId="0" fillId="0" borderId="45" xfId="2" applyNumberFormat="1" applyFont="1" applyFill="1" applyBorder="1" applyAlignment="1">
      <alignment horizontal="center" vertical="center" wrapText="1"/>
    </xf>
    <xf numFmtId="167" fontId="0" fillId="0" borderId="45" xfId="0" applyNumberFormat="1" applyFont="1" applyFill="1" applyBorder="1" applyAlignment="1">
      <alignment horizontal="center" vertical="center" wrapText="1"/>
    </xf>
  </cellXfs>
  <cellStyles count="3">
    <cellStyle name="Comma [0]" xfId="2" builtinId="6"/>
    <cellStyle name="Normal" xfId="0" builtinId="0"/>
    <cellStyle name="Percent" xfId="1"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14"/>
  <sheetViews>
    <sheetView tabSelected="1" zoomScale="70" zoomScaleNormal="70" zoomScaleSheetLayoutView="72" workbookViewId="0">
      <pane ySplit="2" topLeftCell="A3" activePane="bottomLeft" state="frozen"/>
      <selection pane="bottomLeft" activeCell="J16" sqref="J16:J17"/>
    </sheetView>
  </sheetViews>
  <sheetFormatPr defaultRowHeight="12.75"/>
  <cols>
    <col min="1" max="1" width="4.7109375" style="1" customWidth="1"/>
    <col min="2" max="2" width="23.5703125" style="58" customWidth="1"/>
    <col min="3" max="4" width="14.7109375" style="39" customWidth="1"/>
    <col min="5" max="6" width="10.7109375" style="59" customWidth="1"/>
    <col min="7" max="7" width="15.7109375" style="60" customWidth="1"/>
    <col min="8" max="9" width="10.7109375" style="60" customWidth="1"/>
    <col min="10" max="10" width="15.7109375" style="60" customWidth="1"/>
    <col min="11" max="12" width="10.7109375" style="60" customWidth="1"/>
    <col min="13" max="13" width="15.7109375" style="60" customWidth="1"/>
    <col min="14" max="15" width="10.7109375" style="60" customWidth="1"/>
    <col min="16" max="16" width="15.7109375" style="60" customWidth="1"/>
    <col min="17" max="18" width="10.7109375" style="60" customWidth="1"/>
    <col min="19" max="19" width="15.7109375" style="60" customWidth="1"/>
    <col min="20" max="36" width="9.140625" style="32"/>
    <col min="37" max="37" width="9.140625" style="33"/>
    <col min="38" max="16384" width="9.140625" style="26"/>
  </cols>
  <sheetData>
    <row r="1" spans="1:37" ht="32.25" customHeight="1" thickBot="1">
      <c r="B1" s="212"/>
      <c r="C1" s="212"/>
      <c r="D1" s="212"/>
      <c r="E1" s="212"/>
      <c r="F1" s="212"/>
      <c r="G1" s="212"/>
      <c r="H1" s="212"/>
      <c r="I1" s="212"/>
      <c r="J1" s="212"/>
      <c r="K1" s="212"/>
      <c r="L1" s="212"/>
      <c r="M1" s="212"/>
      <c r="N1" s="212"/>
      <c r="O1" s="212"/>
      <c r="P1" s="212"/>
      <c r="Q1" s="212"/>
      <c r="R1" s="212"/>
      <c r="S1" s="26"/>
      <c r="T1" s="27"/>
      <c r="U1" s="27"/>
      <c r="V1" s="27"/>
      <c r="W1" s="27"/>
      <c r="X1" s="27"/>
      <c r="Y1" s="27"/>
      <c r="Z1" s="27"/>
      <c r="AA1" s="27"/>
      <c r="AB1" s="27"/>
      <c r="AC1" s="27"/>
      <c r="AD1" s="27"/>
      <c r="AE1" s="27"/>
      <c r="AF1" s="27"/>
      <c r="AG1" s="27"/>
      <c r="AH1" s="27"/>
      <c r="AI1" s="27"/>
      <c r="AJ1" s="27"/>
      <c r="AK1" s="28"/>
    </row>
    <row r="2" spans="1:37" ht="37.5" thickTop="1" thickBot="1">
      <c r="A2" s="92" t="s">
        <v>40</v>
      </c>
      <c r="B2" s="2" t="s">
        <v>31</v>
      </c>
      <c r="C2" s="162" t="s">
        <v>65</v>
      </c>
      <c r="D2" s="163"/>
      <c r="E2" s="158" t="s">
        <v>60</v>
      </c>
      <c r="F2" s="159"/>
      <c r="G2" s="61" t="s">
        <v>110</v>
      </c>
      <c r="H2" s="158" t="s">
        <v>59</v>
      </c>
      <c r="I2" s="159"/>
      <c r="J2" s="61" t="s">
        <v>111</v>
      </c>
      <c r="K2" s="158" t="s">
        <v>61</v>
      </c>
      <c r="L2" s="159"/>
      <c r="M2" s="61" t="s">
        <v>112</v>
      </c>
      <c r="N2" s="158" t="s">
        <v>62</v>
      </c>
      <c r="O2" s="159"/>
      <c r="P2" s="61" t="s">
        <v>113</v>
      </c>
      <c r="Q2" s="158" t="s">
        <v>63</v>
      </c>
      <c r="R2" s="159"/>
      <c r="S2" s="61" t="s">
        <v>109</v>
      </c>
      <c r="T2" s="29"/>
      <c r="U2" s="27"/>
      <c r="V2" s="27"/>
      <c r="W2" s="27"/>
      <c r="X2" s="27"/>
      <c r="Y2" s="27"/>
      <c r="Z2" s="27"/>
      <c r="AA2" s="27"/>
      <c r="AB2" s="27"/>
      <c r="AC2" s="27"/>
      <c r="AD2" s="27"/>
      <c r="AE2" s="27"/>
      <c r="AF2" s="27"/>
      <c r="AG2" s="27"/>
      <c r="AH2" s="27"/>
      <c r="AI2" s="27"/>
      <c r="AJ2" s="27"/>
      <c r="AK2" s="28"/>
    </row>
    <row r="3" spans="1:37" ht="236.25" customHeight="1">
      <c r="A3" s="19">
        <v>1</v>
      </c>
      <c r="B3" s="30" t="s">
        <v>8</v>
      </c>
      <c r="C3" s="160" t="s">
        <v>191</v>
      </c>
      <c r="D3" s="161"/>
      <c r="E3" s="142" t="s">
        <v>208</v>
      </c>
      <c r="F3" s="143"/>
      <c r="G3" s="62"/>
      <c r="H3" s="169" t="s">
        <v>154</v>
      </c>
      <c r="I3" s="170"/>
      <c r="J3" s="81" t="s">
        <v>157</v>
      </c>
      <c r="K3" s="178" t="s">
        <v>107</v>
      </c>
      <c r="L3" s="179"/>
      <c r="M3" s="62"/>
      <c r="N3" s="178"/>
      <c r="O3" s="179"/>
      <c r="P3" s="62"/>
      <c r="Q3" s="178" t="s">
        <v>114</v>
      </c>
      <c r="R3" s="179"/>
      <c r="S3" s="62" t="s">
        <v>115</v>
      </c>
      <c r="T3" s="31"/>
    </row>
    <row r="4" spans="1:37" ht="71.25" customHeight="1">
      <c r="A4" s="11">
        <v>2</v>
      </c>
      <c r="B4" s="12" t="s">
        <v>19</v>
      </c>
      <c r="C4" s="98" t="s">
        <v>16</v>
      </c>
      <c r="D4" s="106"/>
      <c r="E4" s="142">
        <v>13696</v>
      </c>
      <c r="F4" s="143"/>
      <c r="G4" s="63"/>
      <c r="H4" s="174" t="s">
        <v>155</v>
      </c>
      <c r="I4" s="175"/>
      <c r="J4" s="82" t="s">
        <v>158</v>
      </c>
      <c r="K4" s="165" t="s">
        <v>108</v>
      </c>
      <c r="L4" s="166"/>
      <c r="M4" s="63"/>
      <c r="N4" s="165"/>
      <c r="O4" s="166"/>
      <c r="P4" s="63"/>
      <c r="Q4" s="165">
        <v>16657</v>
      </c>
      <c r="R4" s="166"/>
      <c r="S4" s="63"/>
      <c r="T4" s="31"/>
    </row>
    <row r="5" spans="1:37" ht="59.25" customHeight="1">
      <c r="A5" s="22">
        <v>3</v>
      </c>
      <c r="B5" s="23" t="s">
        <v>192</v>
      </c>
      <c r="C5" s="98" t="s">
        <v>32</v>
      </c>
      <c r="D5" s="106"/>
      <c r="E5" s="142">
        <v>92495</v>
      </c>
      <c r="F5" s="143"/>
      <c r="G5" s="64"/>
      <c r="H5" s="176">
        <v>135293</v>
      </c>
      <c r="I5" s="177"/>
      <c r="J5" s="83"/>
      <c r="K5" s="165">
        <v>80178</v>
      </c>
      <c r="L5" s="166"/>
      <c r="M5" s="64"/>
      <c r="N5" s="165"/>
      <c r="O5" s="166"/>
      <c r="P5" s="64"/>
      <c r="Q5" s="165" t="s">
        <v>118</v>
      </c>
      <c r="R5" s="166"/>
      <c r="S5" s="64" t="s">
        <v>119</v>
      </c>
      <c r="T5" s="31"/>
    </row>
    <row r="6" spans="1:37" ht="36" customHeight="1">
      <c r="A6" s="149">
        <v>4</v>
      </c>
      <c r="B6" s="157" t="s">
        <v>193</v>
      </c>
      <c r="C6" s="97" t="s">
        <v>64</v>
      </c>
      <c r="D6" s="21" t="s">
        <v>68</v>
      </c>
      <c r="E6" s="152">
        <v>25179</v>
      </c>
      <c r="F6" s="91">
        <v>11492</v>
      </c>
      <c r="G6" s="93"/>
      <c r="H6" s="95">
        <f>I6+I7</f>
        <v>23917</v>
      </c>
      <c r="I6" s="34">
        <v>12374</v>
      </c>
      <c r="J6" s="94"/>
      <c r="K6" s="167">
        <v>34244</v>
      </c>
      <c r="L6" s="25">
        <f>K6-L7</f>
        <v>24502</v>
      </c>
      <c r="M6" s="93"/>
      <c r="N6" s="164"/>
      <c r="O6" s="24"/>
      <c r="P6" s="93"/>
      <c r="Q6" s="171"/>
      <c r="R6" s="90" t="s">
        <v>120</v>
      </c>
      <c r="S6" s="93"/>
      <c r="T6" s="31"/>
    </row>
    <row r="7" spans="1:37" ht="36" customHeight="1">
      <c r="A7" s="149"/>
      <c r="B7" s="157"/>
      <c r="C7" s="97"/>
      <c r="D7" s="21" t="s">
        <v>67</v>
      </c>
      <c r="E7" s="153"/>
      <c r="F7" s="91">
        <v>13687</v>
      </c>
      <c r="G7" s="93"/>
      <c r="H7" s="96"/>
      <c r="I7" s="34">
        <v>11543</v>
      </c>
      <c r="J7" s="94"/>
      <c r="K7" s="168"/>
      <c r="L7" s="24">
        <v>9742</v>
      </c>
      <c r="M7" s="93"/>
      <c r="N7" s="164"/>
      <c r="O7" s="24"/>
      <c r="P7" s="93"/>
      <c r="Q7" s="172"/>
      <c r="R7" s="24"/>
      <c r="S7" s="93"/>
      <c r="T7" s="31"/>
    </row>
    <row r="8" spans="1:37" ht="36" customHeight="1">
      <c r="A8" s="149">
        <v>5</v>
      </c>
      <c r="B8" s="151" t="s">
        <v>35</v>
      </c>
      <c r="C8" s="97" t="s">
        <v>66</v>
      </c>
      <c r="D8" s="21" t="s">
        <v>68</v>
      </c>
      <c r="E8" s="152">
        <v>92495</v>
      </c>
      <c r="F8" s="91">
        <v>92486</v>
      </c>
      <c r="G8" s="63"/>
      <c r="H8" s="95">
        <f>I8+I9</f>
        <v>3799</v>
      </c>
      <c r="I8" s="34">
        <v>2666</v>
      </c>
      <c r="J8" s="84"/>
      <c r="K8" s="173">
        <v>2274</v>
      </c>
      <c r="L8" s="25">
        <f>K8-L9</f>
        <v>1339</v>
      </c>
      <c r="M8" s="63"/>
      <c r="N8" s="164"/>
      <c r="O8" s="24"/>
      <c r="P8" s="63"/>
      <c r="Q8" s="171"/>
      <c r="R8" s="90" t="s">
        <v>121</v>
      </c>
      <c r="S8" s="63"/>
      <c r="T8" s="31"/>
    </row>
    <row r="9" spans="1:37" ht="36" customHeight="1">
      <c r="A9" s="149"/>
      <c r="B9" s="151"/>
      <c r="C9" s="97"/>
      <c r="D9" s="21" t="s">
        <v>67</v>
      </c>
      <c r="E9" s="153"/>
      <c r="F9" s="91">
        <v>9</v>
      </c>
      <c r="G9" s="63"/>
      <c r="H9" s="96"/>
      <c r="I9" s="34">
        <v>1133</v>
      </c>
      <c r="J9" s="84"/>
      <c r="K9" s="173"/>
      <c r="L9" s="24">
        <v>935</v>
      </c>
      <c r="M9" s="63"/>
      <c r="N9" s="164"/>
      <c r="O9" s="24"/>
      <c r="P9" s="63"/>
      <c r="Q9" s="172"/>
      <c r="R9" s="24"/>
      <c r="S9" s="63"/>
      <c r="T9" s="31"/>
    </row>
    <row r="10" spans="1:37" ht="36" customHeight="1">
      <c r="A10" s="149">
        <v>6</v>
      </c>
      <c r="B10" s="113" t="s">
        <v>47</v>
      </c>
      <c r="C10" s="97" t="s">
        <v>69</v>
      </c>
      <c r="D10" s="21" t="s">
        <v>68</v>
      </c>
      <c r="E10" s="152">
        <v>1188</v>
      </c>
      <c r="F10" s="91">
        <v>1465</v>
      </c>
      <c r="G10" s="93"/>
      <c r="H10" s="95">
        <f>I10+I11</f>
        <v>135300</v>
      </c>
      <c r="I10" s="34">
        <v>135293</v>
      </c>
      <c r="J10" s="85"/>
      <c r="K10" s="173">
        <v>1136</v>
      </c>
      <c r="L10" s="25">
        <f>K10-L11</f>
        <v>898</v>
      </c>
      <c r="M10" s="93"/>
      <c r="N10" s="164"/>
      <c r="O10" s="24"/>
      <c r="P10" s="93"/>
      <c r="Q10" s="171"/>
      <c r="R10" s="90" t="s">
        <v>123</v>
      </c>
      <c r="S10" s="93"/>
      <c r="T10" s="31"/>
    </row>
    <row r="11" spans="1:37" ht="36" customHeight="1">
      <c r="A11" s="149"/>
      <c r="B11" s="150"/>
      <c r="C11" s="97"/>
      <c r="D11" s="21" t="s">
        <v>67</v>
      </c>
      <c r="E11" s="153"/>
      <c r="F11" s="91">
        <v>277</v>
      </c>
      <c r="G11" s="93"/>
      <c r="H11" s="96"/>
      <c r="I11" s="34">
        <v>7</v>
      </c>
      <c r="J11" s="86"/>
      <c r="K11" s="173"/>
      <c r="L11" s="24">
        <v>238</v>
      </c>
      <c r="M11" s="93"/>
      <c r="N11" s="164"/>
      <c r="O11" s="24"/>
      <c r="P11" s="93"/>
      <c r="Q11" s="172"/>
      <c r="R11" s="24"/>
      <c r="S11" s="93"/>
      <c r="T11" s="31"/>
    </row>
    <row r="12" spans="1:37" ht="36" customHeight="1">
      <c r="A12" s="149">
        <v>7</v>
      </c>
      <c r="B12" s="151" t="s">
        <v>74</v>
      </c>
      <c r="C12" s="97" t="s">
        <v>70</v>
      </c>
      <c r="D12" s="21" t="s">
        <v>68</v>
      </c>
      <c r="E12" s="152">
        <v>9167</v>
      </c>
      <c r="F12" s="91">
        <v>1907</v>
      </c>
      <c r="G12" s="93"/>
      <c r="H12" s="95">
        <f>I12+I13</f>
        <v>7400</v>
      </c>
      <c r="I12" s="34">
        <v>1994</v>
      </c>
      <c r="J12" s="94" t="s">
        <v>159</v>
      </c>
      <c r="K12" s="173">
        <v>80178</v>
      </c>
      <c r="L12" s="25">
        <f>K12-L13</f>
        <v>71720</v>
      </c>
      <c r="M12" s="93"/>
      <c r="N12" s="164"/>
      <c r="O12" s="24"/>
      <c r="P12" s="93"/>
      <c r="Q12" s="171"/>
      <c r="R12" s="90" t="s">
        <v>122</v>
      </c>
      <c r="S12" s="93"/>
      <c r="T12" s="31"/>
    </row>
    <row r="13" spans="1:37" ht="36" customHeight="1">
      <c r="A13" s="149"/>
      <c r="B13" s="151"/>
      <c r="C13" s="97"/>
      <c r="D13" s="21" t="s">
        <v>67</v>
      </c>
      <c r="E13" s="153"/>
      <c r="F13" s="91">
        <v>7260</v>
      </c>
      <c r="G13" s="93"/>
      <c r="H13" s="96"/>
      <c r="I13" s="34">
        <v>5406</v>
      </c>
      <c r="J13" s="94"/>
      <c r="K13" s="173"/>
      <c r="L13" s="25">
        <v>8458</v>
      </c>
      <c r="M13" s="93"/>
      <c r="N13" s="164"/>
      <c r="O13" s="24"/>
      <c r="P13" s="93"/>
      <c r="Q13" s="172"/>
      <c r="R13" s="24"/>
      <c r="S13" s="93"/>
      <c r="T13" s="31"/>
    </row>
    <row r="14" spans="1:37" ht="36" customHeight="1">
      <c r="A14" s="149">
        <v>8</v>
      </c>
      <c r="B14" s="113" t="s">
        <v>48</v>
      </c>
      <c r="C14" s="97" t="s">
        <v>71</v>
      </c>
      <c r="D14" s="21" t="s">
        <v>68</v>
      </c>
      <c r="E14" s="152">
        <v>1755</v>
      </c>
      <c r="F14" s="91">
        <v>608</v>
      </c>
      <c r="G14" s="93"/>
      <c r="H14" s="95">
        <f>I14+I15</f>
        <v>2342</v>
      </c>
      <c r="I14" s="34">
        <v>1240</v>
      </c>
      <c r="J14" s="94"/>
      <c r="K14" s="173">
        <v>3017</v>
      </c>
      <c r="L14" s="25">
        <f>K14-L15</f>
        <v>2219</v>
      </c>
      <c r="M14" s="93"/>
      <c r="N14" s="164"/>
      <c r="O14" s="24"/>
      <c r="P14" s="93"/>
      <c r="Q14" s="171"/>
      <c r="R14" s="90" t="s">
        <v>124</v>
      </c>
      <c r="S14" s="93"/>
      <c r="T14" s="31"/>
    </row>
    <row r="15" spans="1:37" ht="36" customHeight="1">
      <c r="A15" s="149"/>
      <c r="B15" s="150"/>
      <c r="C15" s="97"/>
      <c r="D15" s="21" t="s">
        <v>67</v>
      </c>
      <c r="E15" s="153"/>
      <c r="F15" s="91">
        <v>1147</v>
      </c>
      <c r="G15" s="93"/>
      <c r="H15" s="96"/>
      <c r="I15" s="34">
        <v>1102</v>
      </c>
      <c r="J15" s="94"/>
      <c r="K15" s="173"/>
      <c r="L15" s="24">
        <v>798</v>
      </c>
      <c r="M15" s="93"/>
      <c r="N15" s="164"/>
      <c r="O15" s="24"/>
      <c r="P15" s="93"/>
      <c r="Q15" s="172"/>
      <c r="R15" s="24"/>
      <c r="S15" s="93"/>
      <c r="T15" s="31"/>
    </row>
    <row r="16" spans="1:37" ht="36" customHeight="1">
      <c r="A16" s="149">
        <v>9</v>
      </c>
      <c r="B16" s="151" t="s">
        <v>36</v>
      </c>
      <c r="C16" s="97" t="s">
        <v>72</v>
      </c>
      <c r="D16" s="21" t="s">
        <v>68</v>
      </c>
      <c r="E16" s="152">
        <v>7690</v>
      </c>
      <c r="F16" s="91">
        <v>4971</v>
      </c>
      <c r="G16" s="93"/>
      <c r="H16" s="95">
        <f>I16+I17</f>
        <v>6479</v>
      </c>
      <c r="I16" s="34">
        <v>4409</v>
      </c>
      <c r="J16" s="94"/>
      <c r="K16" s="173">
        <v>14875</v>
      </c>
      <c r="L16" s="25">
        <f>K16-L17</f>
        <v>11080</v>
      </c>
      <c r="M16" s="93"/>
      <c r="N16" s="164"/>
      <c r="O16" s="24"/>
      <c r="P16" s="93"/>
      <c r="Q16" s="171"/>
      <c r="R16" s="24" t="s">
        <v>97</v>
      </c>
      <c r="S16" s="93"/>
      <c r="T16" s="31"/>
    </row>
    <row r="17" spans="1:20" ht="36" customHeight="1">
      <c r="A17" s="149"/>
      <c r="B17" s="151"/>
      <c r="C17" s="97"/>
      <c r="D17" s="21" t="s">
        <v>67</v>
      </c>
      <c r="E17" s="153"/>
      <c r="F17" s="91">
        <v>2719</v>
      </c>
      <c r="G17" s="93"/>
      <c r="H17" s="96"/>
      <c r="I17" s="34">
        <v>2070</v>
      </c>
      <c r="J17" s="94"/>
      <c r="K17" s="173"/>
      <c r="L17" s="24">
        <v>3795</v>
      </c>
      <c r="M17" s="93"/>
      <c r="N17" s="164"/>
      <c r="O17" s="24"/>
      <c r="P17" s="93"/>
      <c r="Q17" s="172"/>
      <c r="R17" s="24"/>
      <c r="S17" s="93"/>
      <c r="T17" s="31"/>
    </row>
    <row r="18" spans="1:20" ht="67.5" customHeight="1">
      <c r="A18" s="22">
        <v>10</v>
      </c>
      <c r="B18" s="12" t="s">
        <v>6</v>
      </c>
      <c r="C18" s="98" t="s">
        <v>23</v>
      </c>
      <c r="D18" s="106"/>
      <c r="E18" s="155" t="s">
        <v>210</v>
      </c>
      <c r="F18" s="156"/>
      <c r="G18" s="65"/>
      <c r="H18" s="118">
        <f>177672/147667</f>
        <v>1.2031936722490468</v>
      </c>
      <c r="I18" s="119"/>
      <c r="J18" s="87"/>
      <c r="K18" s="120">
        <v>2.93</v>
      </c>
      <c r="L18" s="121"/>
      <c r="M18" s="65"/>
      <c r="N18" s="107"/>
      <c r="O18" s="104"/>
      <c r="P18" s="65"/>
      <c r="Q18" s="107" t="s">
        <v>116</v>
      </c>
      <c r="R18" s="104"/>
      <c r="S18" s="65" t="s">
        <v>115</v>
      </c>
      <c r="T18" s="31"/>
    </row>
    <row r="19" spans="1:20" ht="54" customHeight="1">
      <c r="A19" s="22">
        <v>11</v>
      </c>
      <c r="B19" s="15" t="s">
        <v>14</v>
      </c>
      <c r="C19" s="98" t="s">
        <v>15</v>
      </c>
      <c r="D19" s="106"/>
      <c r="E19" s="122" t="s">
        <v>211</v>
      </c>
      <c r="F19" s="123"/>
      <c r="G19" s="65"/>
      <c r="H19" s="118">
        <f>24604/11550</f>
        <v>2.1302164502164502</v>
      </c>
      <c r="I19" s="119"/>
      <c r="J19" s="87"/>
      <c r="K19" s="120">
        <v>2.52</v>
      </c>
      <c r="L19" s="121"/>
      <c r="M19" s="65"/>
      <c r="N19" s="107"/>
      <c r="O19" s="104"/>
      <c r="P19" s="65"/>
      <c r="Q19" s="107" t="s">
        <v>117</v>
      </c>
      <c r="R19" s="104"/>
      <c r="S19" s="65"/>
      <c r="T19" s="31"/>
    </row>
    <row r="20" spans="1:20" ht="110.25" customHeight="1">
      <c r="A20" s="22">
        <v>12</v>
      </c>
      <c r="B20" s="15" t="s">
        <v>93</v>
      </c>
      <c r="C20" s="98" t="s">
        <v>96</v>
      </c>
      <c r="D20" s="106"/>
      <c r="E20" s="122" t="s">
        <v>97</v>
      </c>
      <c r="F20" s="123"/>
      <c r="G20" s="65"/>
      <c r="H20" s="118">
        <f>2967356/146847</f>
        <v>20.207127145941012</v>
      </c>
      <c r="I20" s="119"/>
      <c r="J20" s="87" t="s">
        <v>160</v>
      </c>
      <c r="K20" s="120" t="s">
        <v>97</v>
      </c>
      <c r="L20" s="121"/>
      <c r="M20" s="65"/>
      <c r="N20" s="107"/>
      <c r="O20" s="104"/>
      <c r="P20" s="65"/>
      <c r="Q20" s="107"/>
      <c r="R20" s="104"/>
      <c r="S20" s="65"/>
      <c r="T20" s="31"/>
    </row>
    <row r="21" spans="1:20" ht="105.75" customHeight="1">
      <c r="A21" s="22">
        <v>13</v>
      </c>
      <c r="B21" s="15" t="s">
        <v>94</v>
      </c>
      <c r="C21" s="98" t="s">
        <v>95</v>
      </c>
      <c r="D21" s="106"/>
      <c r="E21" s="122" t="s">
        <v>97</v>
      </c>
      <c r="F21" s="123"/>
      <c r="G21" s="65"/>
      <c r="H21" s="118">
        <f>384933/11539</f>
        <v>33.359303232515813</v>
      </c>
      <c r="I21" s="119"/>
      <c r="J21" s="87" t="s">
        <v>160</v>
      </c>
      <c r="K21" s="120" t="s">
        <v>97</v>
      </c>
      <c r="L21" s="121"/>
      <c r="M21" s="65"/>
      <c r="N21" s="107"/>
      <c r="O21" s="104"/>
      <c r="P21" s="65"/>
      <c r="Q21" s="107"/>
      <c r="R21" s="104"/>
      <c r="S21" s="65"/>
      <c r="T21" s="31"/>
    </row>
    <row r="22" spans="1:20" ht="142.5" customHeight="1">
      <c r="A22" s="22">
        <v>14</v>
      </c>
      <c r="B22" s="12" t="s">
        <v>4</v>
      </c>
      <c r="C22" s="98" t="s">
        <v>42</v>
      </c>
      <c r="D22" s="106"/>
      <c r="E22" s="154">
        <v>103399</v>
      </c>
      <c r="F22" s="143"/>
      <c r="G22" s="63"/>
      <c r="H22" s="101">
        <v>100094</v>
      </c>
      <c r="I22" s="102"/>
      <c r="J22" s="84" t="s">
        <v>161</v>
      </c>
      <c r="K22" s="165">
        <v>98094</v>
      </c>
      <c r="L22" s="166"/>
      <c r="M22" s="63"/>
      <c r="N22" s="107"/>
      <c r="O22" s="104"/>
      <c r="P22" s="63"/>
      <c r="Q22" s="107">
        <v>194271</v>
      </c>
      <c r="R22" s="104"/>
      <c r="S22" s="63"/>
      <c r="T22" s="31"/>
    </row>
    <row r="23" spans="1:20" ht="156.75" customHeight="1">
      <c r="A23" s="22">
        <v>15</v>
      </c>
      <c r="B23" s="23" t="s">
        <v>37</v>
      </c>
      <c r="C23" s="98" t="s">
        <v>98</v>
      </c>
      <c r="D23" s="106"/>
      <c r="E23" s="154">
        <v>1718860</v>
      </c>
      <c r="F23" s="143"/>
      <c r="G23" s="63"/>
      <c r="H23" s="101">
        <v>901941</v>
      </c>
      <c r="I23" s="102"/>
      <c r="J23" s="84" t="s">
        <v>162</v>
      </c>
      <c r="K23" s="165">
        <v>867398</v>
      </c>
      <c r="L23" s="166"/>
      <c r="M23" s="63"/>
      <c r="N23" s="107"/>
      <c r="O23" s="104"/>
      <c r="P23" s="63"/>
      <c r="Q23" s="165">
        <v>1935371</v>
      </c>
      <c r="R23" s="104"/>
      <c r="S23" s="63" t="s">
        <v>125</v>
      </c>
      <c r="T23" s="31"/>
    </row>
    <row r="24" spans="1:20" ht="144.75" customHeight="1">
      <c r="A24" s="22">
        <v>16</v>
      </c>
      <c r="B24" s="30" t="s">
        <v>194</v>
      </c>
      <c r="C24" s="98" t="s">
        <v>51</v>
      </c>
      <c r="D24" s="106"/>
      <c r="E24" s="146">
        <v>478</v>
      </c>
      <c r="F24" s="147"/>
      <c r="G24" s="63"/>
      <c r="H24" s="101">
        <v>2323</v>
      </c>
      <c r="I24" s="102"/>
      <c r="J24" s="84" t="s">
        <v>163</v>
      </c>
      <c r="K24" s="165">
        <v>17006</v>
      </c>
      <c r="L24" s="166"/>
      <c r="M24" s="63"/>
      <c r="N24" s="107"/>
      <c r="O24" s="104"/>
      <c r="P24" s="63"/>
      <c r="Q24" s="107">
        <v>5336</v>
      </c>
      <c r="R24" s="104"/>
      <c r="S24" s="63"/>
      <c r="T24" s="31"/>
    </row>
    <row r="25" spans="1:20" ht="76.5" customHeight="1">
      <c r="A25" s="22">
        <v>17</v>
      </c>
      <c r="B25" s="12" t="s">
        <v>49</v>
      </c>
      <c r="C25" s="98" t="s">
        <v>50</v>
      </c>
      <c r="D25" s="106"/>
      <c r="E25" s="146">
        <v>90</v>
      </c>
      <c r="F25" s="147"/>
      <c r="G25" s="63"/>
      <c r="H25" s="101" t="s">
        <v>156</v>
      </c>
      <c r="I25" s="102"/>
      <c r="J25" s="84" t="s">
        <v>164</v>
      </c>
      <c r="K25" s="165">
        <v>10454</v>
      </c>
      <c r="L25" s="166"/>
      <c r="M25" s="63"/>
      <c r="N25" s="107"/>
      <c r="O25" s="104"/>
      <c r="P25" s="63"/>
      <c r="Q25" s="107" t="s">
        <v>126</v>
      </c>
      <c r="R25" s="104"/>
      <c r="S25" s="63"/>
      <c r="T25" s="31"/>
    </row>
    <row r="26" spans="1:20" ht="126.75" customHeight="1">
      <c r="A26" s="22">
        <v>18</v>
      </c>
      <c r="B26" s="12" t="s">
        <v>52</v>
      </c>
      <c r="C26" s="98" t="s">
        <v>53</v>
      </c>
      <c r="D26" s="106"/>
      <c r="E26" s="146">
        <v>294</v>
      </c>
      <c r="F26" s="147"/>
      <c r="G26" s="66"/>
      <c r="H26" s="101">
        <v>2114</v>
      </c>
      <c r="I26" s="102"/>
      <c r="J26" s="88" t="s">
        <v>165</v>
      </c>
      <c r="K26" s="165">
        <v>6513</v>
      </c>
      <c r="L26" s="166"/>
      <c r="M26" s="66"/>
      <c r="N26" s="107"/>
      <c r="O26" s="104"/>
      <c r="P26" s="66"/>
      <c r="Q26" s="107" t="s">
        <v>126</v>
      </c>
      <c r="R26" s="104"/>
      <c r="S26" s="66"/>
      <c r="T26" s="31"/>
    </row>
    <row r="27" spans="1:20" ht="310.5" customHeight="1">
      <c r="A27" s="22">
        <v>19</v>
      </c>
      <c r="B27" s="12" t="s">
        <v>195</v>
      </c>
      <c r="C27" s="98" t="s">
        <v>33</v>
      </c>
      <c r="D27" s="106"/>
      <c r="E27" s="188" t="s">
        <v>212</v>
      </c>
      <c r="F27" s="189"/>
      <c r="G27" s="67"/>
      <c r="H27" s="192">
        <v>0.440866523260109</v>
      </c>
      <c r="I27" s="193"/>
      <c r="J27" s="89" t="s">
        <v>166</v>
      </c>
      <c r="K27" s="180">
        <v>0.57999999999999996</v>
      </c>
      <c r="L27" s="181"/>
      <c r="M27" s="67"/>
      <c r="N27" s="107"/>
      <c r="O27" s="104"/>
      <c r="P27" s="67"/>
      <c r="Q27" s="107">
        <v>40.56</v>
      </c>
      <c r="R27" s="104"/>
      <c r="S27" s="67" t="s">
        <v>127</v>
      </c>
      <c r="T27" s="31"/>
    </row>
    <row r="28" spans="1:20" ht="151.5" customHeight="1">
      <c r="A28" s="22">
        <v>20</v>
      </c>
      <c r="B28" s="12" t="s">
        <v>54</v>
      </c>
      <c r="C28" s="98" t="s">
        <v>58</v>
      </c>
      <c r="D28" s="106"/>
      <c r="E28" s="188" t="s">
        <v>213</v>
      </c>
      <c r="F28" s="189"/>
      <c r="G28" s="67"/>
      <c r="H28" s="192">
        <v>0.24200447486180574</v>
      </c>
      <c r="I28" s="193"/>
      <c r="J28" s="89" t="s">
        <v>167</v>
      </c>
      <c r="K28" s="120" t="s">
        <v>75</v>
      </c>
      <c r="L28" s="121"/>
      <c r="M28" s="67"/>
      <c r="N28" s="107"/>
      <c r="O28" s="104"/>
      <c r="P28" s="67"/>
      <c r="Q28" s="182">
        <v>0.13750000000000001</v>
      </c>
      <c r="R28" s="183"/>
      <c r="S28" s="67" t="s">
        <v>128</v>
      </c>
      <c r="T28" s="31"/>
    </row>
    <row r="29" spans="1:20" ht="165" customHeight="1">
      <c r="A29" s="22">
        <v>21</v>
      </c>
      <c r="B29" s="15" t="s">
        <v>55</v>
      </c>
      <c r="C29" s="134" t="s">
        <v>58</v>
      </c>
      <c r="D29" s="135"/>
      <c r="E29" s="190" t="s">
        <v>214</v>
      </c>
      <c r="F29" s="191"/>
      <c r="G29" s="68"/>
      <c r="H29" s="194">
        <v>9.6987842496824503E-2</v>
      </c>
      <c r="I29" s="195"/>
      <c r="J29" s="89" t="s">
        <v>168</v>
      </c>
      <c r="K29" s="126" t="s">
        <v>76</v>
      </c>
      <c r="L29" s="127"/>
      <c r="M29" s="68"/>
      <c r="N29" s="128"/>
      <c r="O29" s="129"/>
      <c r="P29" s="68"/>
      <c r="Q29" s="182">
        <v>0.1076</v>
      </c>
      <c r="R29" s="183"/>
      <c r="S29" s="68" t="s">
        <v>129</v>
      </c>
      <c r="T29" s="31"/>
    </row>
    <row r="30" spans="1:20" ht="50.25" customHeight="1">
      <c r="A30" s="22">
        <v>22</v>
      </c>
      <c r="B30" s="12" t="s">
        <v>2</v>
      </c>
      <c r="C30" s="98" t="s">
        <v>0</v>
      </c>
      <c r="D30" s="106"/>
      <c r="E30" s="188">
        <v>0.82</v>
      </c>
      <c r="F30" s="189"/>
      <c r="G30" s="67"/>
      <c r="H30" s="184">
        <v>0.94199999999999995</v>
      </c>
      <c r="I30" s="185"/>
      <c r="J30" s="89"/>
      <c r="K30" s="180">
        <v>0.95</v>
      </c>
      <c r="L30" s="181"/>
      <c r="M30" s="67"/>
      <c r="N30" s="107"/>
      <c r="O30" s="104"/>
      <c r="P30" s="67"/>
      <c r="Q30" s="182">
        <v>0.99219999999999997</v>
      </c>
      <c r="R30" s="183"/>
      <c r="S30" s="67" t="s">
        <v>115</v>
      </c>
      <c r="T30" s="31"/>
    </row>
    <row r="31" spans="1:20" ht="51.75" customHeight="1" thickBot="1">
      <c r="A31" s="22">
        <v>23</v>
      </c>
      <c r="B31" s="35" t="s">
        <v>5</v>
      </c>
      <c r="C31" s="98" t="s">
        <v>21</v>
      </c>
      <c r="D31" s="106"/>
      <c r="E31" s="146" t="s">
        <v>97</v>
      </c>
      <c r="F31" s="147"/>
      <c r="G31" s="67"/>
      <c r="H31" s="186">
        <v>0.93300000000000005</v>
      </c>
      <c r="I31" s="187"/>
      <c r="J31" s="89"/>
      <c r="K31" s="180">
        <v>0.46</v>
      </c>
      <c r="L31" s="181"/>
      <c r="M31" s="67"/>
      <c r="N31" s="107"/>
      <c r="O31" s="104"/>
      <c r="P31" s="67"/>
      <c r="Q31" s="182">
        <v>0.97330000000000005</v>
      </c>
      <c r="R31" s="183"/>
      <c r="S31" s="67"/>
      <c r="T31" s="31"/>
    </row>
    <row r="32" spans="1:20" ht="15.75">
      <c r="A32" s="18"/>
      <c r="B32" s="16" t="s">
        <v>13</v>
      </c>
      <c r="C32" s="136"/>
      <c r="D32" s="137"/>
      <c r="E32" s="132"/>
      <c r="F32" s="133"/>
      <c r="G32" s="69"/>
      <c r="H32" s="132"/>
      <c r="I32" s="133"/>
      <c r="J32" s="69"/>
      <c r="K32" s="132"/>
      <c r="L32" s="133"/>
      <c r="M32" s="69"/>
      <c r="N32" s="132"/>
      <c r="O32" s="133"/>
      <c r="P32" s="69"/>
      <c r="Q32" s="132"/>
      <c r="R32" s="133"/>
      <c r="S32" s="69"/>
      <c r="T32" s="31"/>
    </row>
    <row r="33" spans="1:37" ht="138.75" customHeight="1">
      <c r="A33" s="22">
        <v>24</v>
      </c>
      <c r="B33" s="23" t="s">
        <v>230</v>
      </c>
      <c r="C33" s="98" t="s">
        <v>87</v>
      </c>
      <c r="D33" s="106"/>
      <c r="E33" s="210">
        <v>0.36799999999999999</v>
      </c>
      <c r="F33" s="211"/>
      <c r="G33" s="70"/>
      <c r="H33" s="216">
        <v>0.221</v>
      </c>
      <c r="I33" s="102"/>
      <c r="J33" s="70" t="s">
        <v>169</v>
      </c>
      <c r="K33" s="180">
        <f>35338/96245</f>
        <v>0.36716712556496439</v>
      </c>
      <c r="L33" s="181"/>
      <c r="M33" s="70"/>
      <c r="N33" s="107"/>
      <c r="O33" s="104"/>
      <c r="P33" s="70"/>
      <c r="Q33" s="215">
        <v>0.76449999999999996</v>
      </c>
      <c r="R33" s="104"/>
      <c r="S33" s="70" t="s">
        <v>132</v>
      </c>
      <c r="T33" s="31"/>
    </row>
    <row r="34" spans="1:37" ht="110.25" customHeight="1">
      <c r="A34" s="22">
        <v>25</v>
      </c>
      <c r="B34" s="23" t="s">
        <v>231</v>
      </c>
      <c r="C34" s="98" t="s">
        <v>196</v>
      </c>
      <c r="D34" s="106"/>
      <c r="E34" s="209">
        <v>7.1300000000000002E-2</v>
      </c>
      <c r="F34" s="104"/>
      <c r="G34" s="70"/>
      <c r="H34" s="146" t="s">
        <v>156</v>
      </c>
      <c r="I34" s="147"/>
      <c r="J34" s="70"/>
      <c r="K34" s="180">
        <v>0.05</v>
      </c>
      <c r="L34" s="181"/>
      <c r="M34" s="70"/>
      <c r="N34" s="107"/>
      <c r="O34" s="104"/>
      <c r="P34" s="70"/>
      <c r="Q34" s="107" t="s">
        <v>130</v>
      </c>
      <c r="R34" s="104"/>
      <c r="S34" s="70" t="s">
        <v>132</v>
      </c>
      <c r="T34" s="31"/>
    </row>
    <row r="35" spans="1:37" ht="175.5" customHeight="1">
      <c r="A35" s="22">
        <v>26</v>
      </c>
      <c r="B35" s="23" t="s">
        <v>232</v>
      </c>
      <c r="C35" s="98" t="s">
        <v>197</v>
      </c>
      <c r="D35" s="106"/>
      <c r="E35" s="210">
        <v>0.17699999999999999</v>
      </c>
      <c r="F35" s="211"/>
      <c r="G35" s="70"/>
      <c r="H35" s="208">
        <v>0.112</v>
      </c>
      <c r="I35" s="147"/>
      <c r="J35" s="70" t="s">
        <v>170</v>
      </c>
      <c r="K35" s="120" t="s">
        <v>85</v>
      </c>
      <c r="L35" s="121"/>
      <c r="M35" s="70"/>
      <c r="N35" s="107"/>
      <c r="O35" s="104"/>
      <c r="P35" s="70"/>
      <c r="Q35" s="107" t="s">
        <v>131</v>
      </c>
      <c r="R35" s="104"/>
      <c r="S35" s="70" t="s">
        <v>132</v>
      </c>
      <c r="T35" s="31"/>
    </row>
    <row r="36" spans="1:37" ht="131.25" customHeight="1">
      <c r="A36" s="22">
        <v>27</v>
      </c>
      <c r="B36" s="13" t="s">
        <v>198</v>
      </c>
      <c r="C36" s="98" t="s">
        <v>199</v>
      </c>
      <c r="D36" s="106"/>
      <c r="E36" s="210">
        <v>0.16800000000000001</v>
      </c>
      <c r="F36" s="211"/>
      <c r="G36" s="67"/>
      <c r="H36" s="208">
        <v>4.2799999999999998E-2</v>
      </c>
      <c r="I36" s="147"/>
      <c r="J36" s="67" t="s">
        <v>171</v>
      </c>
      <c r="K36" s="120" t="s">
        <v>86</v>
      </c>
      <c r="L36" s="121"/>
      <c r="M36" s="67"/>
      <c r="N36" s="107"/>
      <c r="O36" s="104"/>
      <c r="P36" s="67"/>
      <c r="Q36" s="107" t="s">
        <v>133</v>
      </c>
      <c r="R36" s="104"/>
      <c r="S36" s="67"/>
      <c r="T36" s="31"/>
    </row>
    <row r="37" spans="1:37" ht="118.9" customHeight="1">
      <c r="A37" s="22">
        <v>28</v>
      </c>
      <c r="B37" s="23" t="s">
        <v>233</v>
      </c>
      <c r="C37" s="98" t="s">
        <v>200</v>
      </c>
      <c r="D37" s="106"/>
      <c r="E37" s="107" t="s">
        <v>215</v>
      </c>
      <c r="F37" s="104"/>
      <c r="G37" s="67"/>
      <c r="H37" s="208">
        <v>0.14199999999999999</v>
      </c>
      <c r="I37" s="147"/>
      <c r="J37" s="67" t="s">
        <v>172</v>
      </c>
      <c r="K37" s="182">
        <f>839/18200</f>
        <v>4.60989010989011E-2</v>
      </c>
      <c r="L37" s="183"/>
      <c r="M37" s="67"/>
      <c r="N37" s="107"/>
      <c r="O37" s="104"/>
      <c r="P37" s="67"/>
      <c r="Q37" s="215">
        <v>0.97160000000000002</v>
      </c>
      <c r="R37" s="104"/>
      <c r="S37" s="67" t="s">
        <v>134</v>
      </c>
      <c r="T37" s="31"/>
    </row>
    <row r="38" spans="1:37" ht="175.5" customHeight="1">
      <c r="A38" s="22">
        <v>29</v>
      </c>
      <c r="B38" s="23" t="s">
        <v>201</v>
      </c>
      <c r="C38" s="98" t="s">
        <v>56</v>
      </c>
      <c r="D38" s="106"/>
      <c r="E38" s="188" t="s">
        <v>216</v>
      </c>
      <c r="F38" s="189"/>
      <c r="G38" s="67"/>
      <c r="H38" s="184">
        <v>2.9000000000000001E-2</v>
      </c>
      <c r="I38" s="185"/>
      <c r="J38" s="67" t="s">
        <v>173</v>
      </c>
      <c r="K38" s="120" t="s">
        <v>88</v>
      </c>
      <c r="L38" s="121"/>
      <c r="M38" s="67"/>
      <c r="N38" s="107"/>
      <c r="O38" s="104"/>
      <c r="P38" s="67"/>
      <c r="Q38" s="215">
        <v>2.0500000000000001E-2</v>
      </c>
      <c r="R38" s="104"/>
      <c r="S38" s="67" t="s">
        <v>135</v>
      </c>
      <c r="T38" s="31"/>
    </row>
    <row r="39" spans="1:37" ht="186" customHeight="1">
      <c r="A39" s="22">
        <v>30</v>
      </c>
      <c r="B39" s="23" t="s">
        <v>26</v>
      </c>
      <c r="C39" s="98" t="s">
        <v>34</v>
      </c>
      <c r="D39" s="106"/>
      <c r="E39" s="188" t="s">
        <v>217</v>
      </c>
      <c r="F39" s="189"/>
      <c r="G39" s="67"/>
      <c r="H39" s="184">
        <f>45/11550</f>
        <v>3.8961038961038961E-3</v>
      </c>
      <c r="I39" s="185"/>
      <c r="J39" s="67" t="s">
        <v>174</v>
      </c>
      <c r="K39" s="120" t="s">
        <v>89</v>
      </c>
      <c r="L39" s="121"/>
      <c r="M39" s="67"/>
      <c r="N39" s="107"/>
      <c r="O39" s="104"/>
      <c r="P39" s="67"/>
      <c r="Q39" s="107" t="s">
        <v>133</v>
      </c>
      <c r="R39" s="104"/>
      <c r="S39" s="67"/>
      <c r="T39" s="31"/>
    </row>
    <row r="40" spans="1:37" ht="124.5" customHeight="1">
      <c r="A40" s="22">
        <v>31</v>
      </c>
      <c r="B40" s="23" t="s">
        <v>7</v>
      </c>
      <c r="C40" s="98" t="s">
        <v>1</v>
      </c>
      <c r="D40" s="106"/>
      <c r="E40" s="188" t="s">
        <v>218</v>
      </c>
      <c r="F40" s="189"/>
      <c r="G40" s="71"/>
      <c r="H40" s="184">
        <f>208/2323</f>
        <v>8.9539388721480845E-2</v>
      </c>
      <c r="I40" s="185"/>
      <c r="J40" s="71"/>
      <c r="K40" s="180">
        <v>0.63</v>
      </c>
      <c r="L40" s="181"/>
      <c r="M40" s="71"/>
      <c r="N40" s="107"/>
      <c r="O40" s="104"/>
      <c r="P40" s="71"/>
      <c r="Q40" s="107" t="s">
        <v>136</v>
      </c>
      <c r="R40" s="104"/>
      <c r="S40" s="71"/>
      <c r="T40" s="31"/>
    </row>
    <row r="41" spans="1:37" ht="141.75" customHeight="1" thickBot="1">
      <c r="A41" s="22">
        <v>32</v>
      </c>
      <c r="B41" s="20" t="s">
        <v>202</v>
      </c>
      <c r="C41" s="141" t="s">
        <v>22</v>
      </c>
      <c r="D41" s="148"/>
      <c r="E41" s="107" t="s">
        <v>219</v>
      </c>
      <c r="F41" s="104"/>
      <c r="G41" s="72"/>
      <c r="H41" s="213">
        <v>5.3999999999999999E-2</v>
      </c>
      <c r="I41" s="214"/>
      <c r="J41" s="72"/>
      <c r="K41" s="180">
        <v>0.15</v>
      </c>
      <c r="L41" s="181"/>
      <c r="M41" s="72"/>
      <c r="N41" s="107"/>
      <c r="O41" s="104"/>
      <c r="P41" s="72"/>
      <c r="Q41" s="215">
        <v>7.3000000000000001E-3</v>
      </c>
      <c r="R41" s="104"/>
      <c r="S41" s="72" t="s">
        <v>137</v>
      </c>
      <c r="T41" s="31"/>
    </row>
    <row r="42" spans="1:37" s="39" customFormat="1">
      <c r="A42" s="22"/>
      <c r="B42" s="14" t="s">
        <v>3</v>
      </c>
      <c r="C42" s="136"/>
      <c r="D42" s="137"/>
      <c r="E42" s="132"/>
      <c r="F42" s="196"/>
      <c r="G42" s="73"/>
      <c r="H42" s="197"/>
      <c r="I42" s="198"/>
      <c r="J42" s="73"/>
      <c r="K42" s="197"/>
      <c r="L42" s="198"/>
      <c r="M42" s="73"/>
      <c r="N42" s="197"/>
      <c r="O42" s="198"/>
      <c r="P42" s="73"/>
      <c r="Q42" s="132"/>
      <c r="R42" s="133"/>
      <c r="S42" s="73"/>
      <c r="T42" s="36"/>
      <c r="U42" s="37"/>
      <c r="V42" s="37"/>
      <c r="W42" s="37"/>
      <c r="X42" s="37"/>
      <c r="Y42" s="37"/>
      <c r="Z42" s="37"/>
      <c r="AA42" s="37"/>
      <c r="AB42" s="37"/>
      <c r="AC42" s="37"/>
      <c r="AD42" s="37"/>
      <c r="AE42" s="37"/>
      <c r="AF42" s="37"/>
      <c r="AG42" s="37"/>
      <c r="AH42" s="37"/>
      <c r="AI42" s="37"/>
      <c r="AJ42" s="37"/>
      <c r="AK42" s="38"/>
    </row>
    <row r="43" spans="1:37" ht="161.1" customHeight="1">
      <c r="A43" s="22">
        <v>33</v>
      </c>
      <c r="B43" s="23" t="s">
        <v>99</v>
      </c>
      <c r="C43" s="98" t="s">
        <v>105</v>
      </c>
      <c r="D43" s="106"/>
      <c r="E43" s="107" t="s">
        <v>220</v>
      </c>
      <c r="F43" s="104"/>
      <c r="G43" s="65"/>
      <c r="H43" s="101" t="s">
        <v>175</v>
      </c>
      <c r="I43" s="102"/>
      <c r="J43" s="65" t="s">
        <v>180</v>
      </c>
      <c r="K43" s="107" t="s">
        <v>104</v>
      </c>
      <c r="L43" s="104"/>
      <c r="M43" s="65"/>
      <c r="N43" s="107"/>
      <c r="O43" s="104"/>
      <c r="P43" s="65"/>
      <c r="Q43" s="107" t="s">
        <v>138</v>
      </c>
      <c r="R43" s="104"/>
      <c r="S43" s="65"/>
      <c r="T43" s="31"/>
    </row>
    <row r="44" spans="1:37" ht="161.1" customHeight="1">
      <c r="A44" s="22">
        <v>34</v>
      </c>
      <c r="B44" s="23" t="s">
        <v>100</v>
      </c>
      <c r="C44" s="98" t="s">
        <v>105</v>
      </c>
      <c r="D44" s="106"/>
      <c r="E44" s="107" t="s">
        <v>221</v>
      </c>
      <c r="F44" s="104"/>
      <c r="G44" s="65"/>
      <c r="H44" s="101" t="s">
        <v>176</v>
      </c>
      <c r="I44" s="102"/>
      <c r="J44" s="65" t="s">
        <v>180</v>
      </c>
      <c r="K44" s="107" t="s">
        <v>102</v>
      </c>
      <c r="L44" s="104"/>
      <c r="M44" s="65"/>
      <c r="N44" s="107"/>
      <c r="O44" s="104"/>
      <c r="P44" s="65"/>
      <c r="Q44" s="107"/>
      <c r="R44" s="104"/>
      <c r="S44" s="65"/>
      <c r="T44" s="31"/>
    </row>
    <row r="45" spans="1:37" ht="161.1" customHeight="1">
      <c r="A45" s="22">
        <v>35</v>
      </c>
      <c r="B45" s="23" t="s">
        <v>101</v>
      </c>
      <c r="C45" s="98" t="s">
        <v>105</v>
      </c>
      <c r="D45" s="106"/>
      <c r="E45" s="107" t="s">
        <v>222</v>
      </c>
      <c r="F45" s="104"/>
      <c r="G45" s="65"/>
      <c r="H45" s="101" t="s">
        <v>177</v>
      </c>
      <c r="I45" s="102"/>
      <c r="J45" s="65" t="s">
        <v>180</v>
      </c>
      <c r="K45" s="107" t="s">
        <v>103</v>
      </c>
      <c r="L45" s="104"/>
      <c r="M45" s="65"/>
      <c r="N45" s="107"/>
      <c r="O45" s="104"/>
      <c r="P45" s="65"/>
      <c r="Q45" s="107"/>
      <c r="R45" s="104"/>
      <c r="S45" s="65"/>
      <c r="T45" s="31"/>
    </row>
    <row r="46" spans="1:37" ht="92.25" customHeight="1">
      <c r="A46" s="22">
        <v>36</v>
      </c>
      <c r="B46" s="23" t="s">
        <v>11</v>
      </c>
      <c r="C46" s="98" t="s">
        <v>24</v>
      </c>
      <c r="D46" s="106"/>
      <c r="E46" s="107" t="s">
        <v>223</v>
      </c>
      <c r="F46" s="104"/>
      <c r="G46" s="65"/>
      <c r="H46" s="101" t="s">
        <v>178</v>
      </c>
      <c r="I46" s="102"/>
      <c r="J46" s="65"/>
      <c r="K46" s="120" t="s">
        <v>77</v>
      </c>
      <c r="L46" s="121"/>
      <c r="M46" s="65"/>
      <c r="N46" s="107"/>
      <c r="O46" s="104"/>
      <c r="P46" s="65"/>
      <c r="Q46" s="107" t="s">
        <v>139</v>
      </c>
      <c r="R46" s="104"/>
      <c r="S46" s="65" t="s">
        <v>140</v>
      </c>
      <c r="T46" s="31"/>
    </row>
    <row r="47" spans="1:37" ht="107.25" customHeight="1" thickBot="1">
      <c r="A47" s="8">
        <v>37</v>
      </c>
      <c r="B47" s="40" t="s">
        <v>10</v>
      </c>
      <c r="C47" s="134" t="s">
        <v>41</v>
      </c>
      <c r="D47" s="135"/>
      <c r="E47" s="206" t="s">
        <v>224</v>
      </c>
      <c r="F47" s="207"/>
      <c r="G47" s="74"/>
      <c r="H47" s="124" t="s">
        <v>179</v>
      </c>
      <c r="I47" s="125"/>
      <c r="J47" s="74"/>
      <c r="K47" s="126" t="s">
        <v>78</v>
      </c>
      <c r="L47" s="127"/>
      <c r="M47" s="74"/>
      <c r="N47" s="128"/>
      <c r="O47" s="129"/>
      <c r="P47" s="74"/>
      <c r="Q47" s="130" t="s">
        <v>141</v>
      </c>
      <c r="R47" s="131"/>
      <c r="S47" s="74" t="s">
        <v>142</v>
      </c>
      <c r="T47" s="31"/>
    </row>
    <row r="48" spans="1:37" ht="15.75">
      <c r="A48" s="9"/>
      <c r="B48" s="17" t="s">
        <v>12</v>
      </c>
      <c r="C48" s="136"/>
      <c r="D48" s="137"/>
      <c r="E48" s="132"/>
      <c r="F48" s="196"/>
      <c r="G48" s="73"/>
      <c r="H48" s="197"/>
      <c r="I48" s="198"/>
      <c r="J48" s="73"/>
      <c r="K48" s="197"/>
      <c r="L48" s="198"/>
      <c r="M48" s="73"/>
      <c r="N48" s="197"/>
      <c r="O48" s="198"/>
      <c r="P48" s="73"/>
      <c r="Q48" s="132"/>
      <c r="R48" s="133"/>
      <c r="S48" s="73"/>
      <c r="T48" s="31"/>
    </row>
    <row r="49" spans="1:37" ht="111.75" customHeight="1">
      <c r="A49" s="22">
        <v>38</v>
      </c>
      <c r="B49" s="12" t="s">
        <v>17</v>
      </c>
      <c r="C49" s="98" t="s">
        <v>25</v>
      </c>
      <c r="D49" s="106"/>
      <c r="E49" s="217" t="s">
        <v>97</v>
      </c>
      <c r="F49" s="100"/>
      <c r="G49" s="67"/>
      <c r="H49" s="216">
        <v>0.997</v>
      </c>
      <c r="I49" s="102"/>
      <c r="J49" s="67"/>
      <c r="K49" s="180">
        <v>0.98</v>
      </c>
      <c r="L49" s="181"/>
      <c r="M49" s="67"/>
      <c r="N49" s="107" t="s">
        <v>73</v>
      </c>
      <c r="O49" s="104"/>
      <c r="P49" s="67"/>
      <c r="Q49" s="107" t="s">
        <v>143</v>
      </c>
      <c r="R49" s="104"/>
      <c r="S49" s="67"/>
      <c r="T49" s="31"/>
    </row>
    <row r="50" spans="1:37" ht="107.25" customHeight="1" thickBot="1">
      <c r="A50" s="8">
        <v>39</v>
      </c>
      <c r="B50" s="15" t="s">
        <v>9</v>
      </c>
      <c r="C50" s="134" t="s">
        <v>20</v>
      </c>
      <c r="D50" s="135"/>
      <c r="E50" s="206" t="s">
        <v>97</v>
      </c>
      <c r="F50" s="207"/>
      <c r="G50" s="75"/>
      <c r="H50" s="124" t="s">
        <v>181</v>
      </c>
      <c r="I50" s="125"/>
      <c r="J50" s="75"/>
      <c r="K50" s="138">
        <v>0.92</v>
      </c>
      <c r="L50" s="139"/>
      <c r="M50" s="75"/>
      <c r="N50" s="128"/>
      <c r="O50" s="129"/>
      <c r="P50" s="75"/>
      <c r="Q50" s="128" t="s">
        <v>144</v>
      </c>
      <c r="R50" s="129"/>
      <c r="S50" s="75"/>
      <c r="T50" s="31"/>
    </row>
    <row r="51" spans="1:37" ht="15.75">
      <c r="A51" s="9"/>
      <c r="B51" s="10" t="s">
        <v>18</v>
      </c>
      <c r="C51" s="136"/>
      <c r="D51" s="137"/>
      <c r="E51" s="132"/>
      <c r="F51" s="196"/>
      <c r="G51" s="73"/>
      <c r="H51" s="197"/>
      <c r="I51" s="198"/>
      <c r="J51" s="73"/>
      <c r="K51" s="197"/>
      <c r="L51" s="198"/>
      <c r="M51" s="73"/>
      <c r="N51" s="197"/>
      <c r="O51" s="198"/>
      <c r="P51" s="73"/>
      <c r="Q51" s="132"/>
      <c r="R51" s="133"/>
      <c r="S51" s="73"/>
      <c r="T51" s="31"/>
    </row>
    <row r="52" spans="1:37" ht="51" customHeight="1">
      <c r="A52" s="22">
        <v>40</v>
      </c>
      <c r="B52" s="41" t="s">
        <v>38</v>
      </c>
      <c r="C52" s="144"/>
      <c r="D52" s="145"/>
      <c r="E52" s="107">
        <v>146</v>
      </c>
      <c r="F52" s="104"/>
      <c r="G52" s="65"/>
      <c r="H52" s="107">
        <v>102</v>
      </c>
      <c r="I52" s="104"/>
      <c r="J52" s="65"/>
      <c r="K52" s="116">
        <v>222</v>
      </c>
      <c r="L52" s="117"/>
      <c r="M52" s="65"/>
      <c r="N52" s="107"/>
      <c r="O52" s="104"/>
      <c r="P52" s="65"/>
      <c r="Q52" s="107">
        <v>406</v>
      </c>
      <c r="R52" s="104"/>
      <c r="S52" s="65" t="s">
        <v>145</v>
      </c>
      <c r="T52" s="31"/>
    </row>
    <row r="53" spans="1:37" ht="141" customHeight="1">
      <c r="A53" s="22">
        <v>41</v>
      </c>
      <c r="B53" s="12" t="s">
        <v>203</v>
      </c>
      <c r="C53" s="98" t="s">
        <v>57</v>
      </c>
      <c r="D53" s="106"/>
      <c r="E53" s="107">
        <v>732</v>
      </c>
      <c r="F53" s="104"/>
      <c r="G53" s="76"/>
      <c r="H53" s="114">
        <v>1174</v>
      </c>
      <c r="I53" s="115"/>
      <c r="J53" s="76" t="s">
        <v>182</v>
      </c>
      <c r="K53" s="116">
        <f>K22/K52</f>
        <v>441.86486486486484</v>
      </c>
      <c r="L53" s="117"/>
      <c r="M53" s="76"/>
      <c r="N53" s="107"/>
      <c r="O53" s="104"/>
      <c r="P53" s="76"/>
      <c r="Q53" s="107">
        <v>5281</v>
      </c>
      <c r="R53" s="104"/>
      <c r="S53" s="76" t="s">
        <v>146</v>
      </c>
      <c r="T53" s="31"/>
    </row>
    <row r="54" spans="1:37" ht="117" customHeight="1">
      <c r="A54" s="22">
        <v>42</v>
      </c>
      <c r="B54" s="12" t="s">
        <v>204</v>
      </c>
      <c r="C54" s="98" t="s">
        <v>205</v>
      </c>
      <c r="D54" s="106"/>
      <c r="E54" s="107">
        <v>107</v>
      </c>
      <c r="F54" s="104"/>
      <c r="G54" s="77"/>
      <c r="H54" s="114">
        <v>324</v>
      </c>
      <c r="I54" s="115"/>
      <c r="J54" s="77" t="s">
        <v>183</v>
      </c>
      <c r="K54" s="116">
        <f>5684/K52</f>
        <v>25.603603603603602</v>
      </c>
      <c r="L54" s="117"/>
      <c r="M54" s="77"/>
      <c r="N54" s="107"/>
      <c r="O54" s="104"/>
      <c r="P54" s="77"/>
      <c r="Q54" s="107" t="s">
        <v>147</v>
      </c>
      <c r="R54" s="104"/>
      <c r="S54" s="77"/>
      <c r="T54" s="31"/>
    </row>
    <row r="55" spans="1:37" ht="75" customHeight="1" thickBot="1">
      <c r="A55" s="8">
        <v>43</v>
      </c>
      <c r="B55" s="15" t="s">
        <v>39</v>
      </c>
      <c r="C55" s="134"/>
      <c r="D55" s="135"/>
      <c r="E55" s="165">
        <v>211475</v>
      </c>
      <c r="F55" s="166"/>
      <c r="G55" s="78"/>
      <c r="H55" s="108">
        <v>189902</v>
      </c>
      <c r="I55" s="109"/>
      <c r="J55" s="78"/>
      <c r="K55" s="110">
        <v>329240</v>
      </c>
      <c r="L55" s="111"/>
      <c r="M55" s="78"/>
      <c r="N55" s="112"/>
      <c r="O55" s="113"/>
      <c r="P55" s="78"/>
      <c r="Q55" s="112">
        <v>454234</v>
      </c>
      <c r="R55" s="113"/>
      <c r="S55" s="78" t="s">
        <v>148</v>
      </c>
      <c r="T55" s="31"/>
    </row>
    <row r="56" spans="1:37" ht="15.75">
      <c r="A56" s="9"/>
      <c r="B56" s="10" t="s">
        <v>27</v>
      </c>
      <c r="C56" s="136"/>
      <c r="D56" s="137"/>
      <c r="E56" s="132"/>
      <c r="F56" s="196"/>
      <c r="G56" s="73"/>
      <c r="H56" s="197"/>
      <c r="I56" s="198"/>
      <c r="J56" s="73"/>
      <c r="K56" s="197"/>
      <c r="L56" s="198"/>
      <c r="M56" s="73"/>
      <c r="N56" s="197"/>
      <c r="O56" s="198"/>
      <c r="P56" s="73"/>
      <c r="Q56" s="132"/>
      <c r="R56" s="133"/>
      <c r="S56" s="73"/>
      <c r="T56" s="31"/>
    </row>
    <row r="57" spans="1:37" ht="67.5" customHeight="1">
      <c r="A57" s="22">
        <v>44</v>
      </c>
      <c r="B57" s="12" t="s">
        <v>29</v>
      </c>
      <c r="C57" s="98" t="s">
        <v>43</v>
      </c>
      <c r="D57" s="106"/>
      <c r="E57" s="99" t="s">
        <v>225</v>
      </c>
      <c r="F57" s="100"/>
      <c r="G57" s="79"/>
      <c r="H57" s="101" t="s">
        <v>184</v>
      </c>
      <c r="I57" s="102"/>
      <c r="J57" s="79" t="s">
        <v>190</v>
      </c>
      <c r="K57" s="103" t="s">
        <v>106</v>
      </c>
      <c r="L57" s="104"/>
      <c r="M57" s="79"/>
      <c r="N57" s="107"/>
      <c r="O57" s="104"/>
      <c r="P57" s="79"/>
      <c r="Q57" s="107" t="s">
        <v>149</v>
      </c>
      <c r="R57" s="104"/>
      <c r="S57" s="79"/>
      <c r="T57" s="31"/>
    </row>
    <row r="58" spans="1:37" ht="44.25" customHeight="1">
      <c r="A58" s="22">
        <v>45</v>
      </c>
      <c r="B58" s="12" t="s">
        <v>44</v>
      </c>
      <c r="C58" s="98" t="s">
        <v>45</v>
      </c>
      <c r="D58" s="106"/>
      <c r="E58" s="99" t="s">
        <v>226</v>
      </c>
      <c r="F58" s="100"/>
      <c r="G58" s="79"/>
      <c r="H58" s="101" t="s">
        <v>185</v>
      </c>
      <c r="I58" s="102"/>
      <c r="J58" s="79" t="s">
        <v>190</v>
      </c>
      <c r="K58" s="103">
        <v>0</v>
      </c>
      <c r="L58" s="104">
        <v>0</v>
      </c>
      <c r="M58" s="79"/>
      <c r="N58" s="107"/>
      <c r="O58" s="104"/>
      <c r="P58" s="79"/>
      <c r="Q58" s="107" t="s">
        <v>150</v>
      </c>
      <c r="R58" s="104"/>
      <c r="S58" s="79"/>
      <c r="T58" s="31"/>
    </row>
    <row r="59" spans="1:37" ht="51.75" customHeight="1">
      <c r="A59" s="22">
        <v>46</v>
      </c>
      <c r="B59" s="12" t="s">
        <v>28</v>
      </c>
      <c r="C59" s="98" t="s">
        <v>45</v>
      </c>
      <c r="D59" s="106"/>
      <c r="E59" s="99" t="s">
        <v>227</v>
      </c>
      <c r="F59" s="100" t="s">
        <v>227</v>
      </c>
      <c r="G59" s="79"/>
      <c r="H59" s="101" t="s">
        <v>186</v>
      </c>
      <c r="I59" s="102"/>
      <c r="J59" s="79" t="s">
        <v>190</v>
      </c>
      <c r="K59" s="103" t="s">
        <v>83</v>
      </c>
      <c r="L59" s="104" t="s">
        <v>79</v>
      </c>
      <c r="M59" s="79"/>
      <c r="N59" s="107"/>
      <c r="O59" s="104"/>
      <c r="P59" s="79"/>
      <c r="Q59" s="107" t="s">
        <v>151</v>
      </c>
      <c r="R59" s="104"/>
      <c r="S59" s="79"/>
      <c r="T59" s="31"/>
    </row>
    <row r="60" spans="1:37" ht="98.25" customHeight="1">
      <c r="A60" s="22">
        <v>47</v>
      </c>
      <c r="B60" s="12" t="s">
        <v>46</v>
      </c>
      <c r="C60" s="98" t="s">
        <v>45</v>
      </c>
      <c r="D60" s="106"/>
      <c r="E60" s="99" t="s">
        <v>228</v>
      </c>
      <c r="F60" s="100" t="s">
        <v>228</v>
      </c>
      <c r="G60" s="79"/>
      <c r="H60" s="101" t="s">
        <v>187</v>
      </c>
      <c r="I60" s="102"/>
      <c r="J60" s="79" t="s">
        <v>190</v>
      </c>
      <c r="K60" s="103" t="s">
        <v>84</v>
      </c>
      <c r="L60" s="104" t="s">
        <v>80</v>
      </c>
      <c r="M60" s="79"/>
      <c r="N60" s="107"/>
      <c r="O60" s="104"/>
      <c r="P60" s="79"/>
      <c r="Q60" s="107" t="s">
        <v>152</v>
      </c>
      <c r="R60" s="104"/>
      <c r="S60" s="79"/>
      <c r="T60" s="31"/>
    </row>
    <row r="61" spans="1:37" ht="72.75" customHeight="1">
      <c r="A61" s="22">
        <v>48</v>
      </c>
      <c r="B61" s="23" t="s">
        <v>30</v>
      </c>
      <c r="C61" s="97" t="s">
        <v>45</v>
      </c>
      <c r="D61" s="98"/>
      <c r="E61" s="99" t="s">
        <v>229</v>
      </c>
      <c r="F61" s="100" t="s">
        <v>229</v>
      </c>
      <c r="G61" s="79"/>
      <c r="H61" s="101" t="s">
        <v>188</v>
      </c>
      <c r="I61" s="102"/>
      <c r="J61" s="79" t="s">
        <v>190</v>
      </c>
      <c r="K61" s="103" t="s">
        <v>82</v>
      </c>
      <c r="L61" s="104" t="s">
        <v>81</v>
      </c>
      <c r="M61" s="79"/>
      <c r="N61" s="103"/>
      <c r="O61" s="105"/>
      <c r="P61" s="79"/>
      <c r="Q61" s="103" t="s">
        <v>153</v>
      </c>
      <c r="R61" s="105"/>
      <c r="S61" s="79"/>
      <c r="T61" s="31"/>
    </row>
    <row r="62" spans="1:37" ht="65.25" customHeight="1" thickBot="1">
      <c r="A62" s="3">
        <v>49</v>
      </c>
      <c r="B62" s="20" t="s">
        <v>90</v>
      </c>
      <c r="C62" s="140" t="s">
        <v>91</v>
      </c>
      <c r="D62" s="141"/>
      <c r="E62" s="204" t="s">
        <v>209</v>
      </c>
      <c r="F62" s="205"/>
      <c r="G62" s="80"/>
      <c r="H62" s="202" t="s">
        <v>189</v>
      </c>
      <c r="I62" s="203"/>
      <c r="J62" s="80"/>
      <c r="K62" s="199" t="s">
        <v>92</v>
      </c>
      <c r="L62" s="201" t="s">
        <v>81</v>
      </c>
      <c r="M62" s="80"/>
      <c r="N62" s="199"/>
      <c r="O62" s="200"/>
      <c r="P62" s="80"/>
      <c r="Q62" s="199" t="s">
        <v>207</v>
      </c>
      <c r="R62" s="201" t="s">
        <v>81</v>
      </c>
      <c r="S62" s="80" t="s">
        <v>206</v>
      </c>
      <c r="T62" s="31"/>
    </row>
    <row r="63" spans="1:37" s="27" customFormat="1">
      <c r="A63" s="7"/>
      <c r="B63" s="42"/>
      <c r="C63" s="43"/>
      <c r="D63" s="43"/>
      <c r="E63" s="44"/>
      <c r="F63" s="44"/>
      <c r="G63" s="45"/>
      <c r="H63" s="45"/>
      <c r="I63" s="45"/>
      <c r="J63" s="45"/>
      <c r="K63" s="45"/>
      <c r="L63" s="45"/>
      <c r="M63" s="45"/>
      <c r="N63" s="45"/>
      <c r="O63" s="45"/>
      <c r="P63" s="45"/>
      <c r="Q63" s="45"/>
      <c r="R63" s="45"/>
      <c r="S63" s="45"/>
      <c r="T63" s="32"/>
      <c r="U63" s="32"/>
      <c r="V63" s="32"/>
      <c r="W63" s="32"/>
      <c r="X63" s="32"/>
      <c r="Y63" s="32"/>
      <c r="Z63" s="32"/>
      <c r="AA63" s="32"/>
      <c r="AB63" s="32"/>
      <c r="AC63" s="32"/>
      <c r="AD63" s="32"/>
      <c r="AE63" s="32"/>
      <c r="AF63" s="32"/>
      <c r="AG63" s="32"/>
      <c r="AH63" s="32"/>
      <c r="AI63" s="32"/>
      <c r="AJ63" s="32"/>
      <c r="AK63" s="32"/>
    </row>
    <row r="64" spans="1:37">
      <c r="A64" s="4"/>
      <c r="B64" s="46"/>
      <c r="C64" s="47"/>
      <c r="D64" s="47"/>
      <c r="E64" s="48"/>
      <c r="F64" s="48"/>
      <c r="G64" s="49"/>
      <c r="H64" s="49"/>
      <c r="I64" s="49"/>
      <c r="J64" s="49"/>
      <c r="K64" s="49"/>
      <c r="L64" s="49"/>
      <c r="M64" s="49"/>
      <c r="N64" s="49"/>
      <c r="O64" s="49"/>
      <c r="P64" s="49"/>
      <c r="Q64" s="49"/>
      <c r="R64" s="49"/>
      <c r="S64" s="49"/>
    </row>
    <row r="65" spans="1:37">
      <c r="A65" s="5"/>
      <c r="B65" s="50"/>
      <c r="C65" s="37"/>
      <c r="D65" s="37"/>
      <c r="E65" s="51"/>
      <c r="F65" s="51"/>
      <c r="G65" s="52"/>
      <c r="H65" s="52"/>
      <c r="I65" s="52"/>
      <c r="J65" s="52"/>
      <c r="K65" s="52"/>
      <c r="L65" s="52"/>
      <c r="M65" s="52"/>
      <c r="N65" s="52"/>
      <c r="O65" s="52"/>
      <c r="P65" s="52"/>
      <c r="Q65" s="52"/>
      <c r="R65" s="52"/>
      <c r="S65" s="52"/>
    </row>
    <row r="66" spans="1:37">
      <c r="A66" s="5"/>
      <c r="B66" s="50"/>
      <c r="C66" s="37"/>
      <c r="D66" s="37"/>
      <c r="E66" s="51"/>
      <c r="F66" s="51"/>
      <c r="G66" s="52"/>
      <c r="H66" s="52"/>
      <c r="I66" s="52"/>
      <c r="J66" s="52"/>
      <c r="K66" s="52"/>
      <c r="L66" s="52"/>
      <c r="M66" s="52"/>
      <c r="N66" s="52"/>
      <c r="O66" s="52"/>
      <c r="P66" s="52"/>
      <c r="Q66" s="52"/>
      <c r="R66" s="52"/>
      <c r="S66" s="52"/>
    </row>
    <row r="67" spans="1:37">
      <c r="A67" s="5"/>
      <c r="B67" s="50"/>
      <c r="C67" s="37"/>
      <c r="D67" s="37"/>
      <c r="E67" s="51"/>
      <c r="F67" s="51"/>
      <c r="G67" s="52"/>
      <c r="H67" s="52"/>
      <c r="I67" s="52"/>
      <c r="J67" s="52"/>
      <c r="K67" s="52"/>
      <c r="L67" s="52"/>
      <c r="M67" s="52"/>
      <c r="N67" s="52"/>
      <c r="O67" s="52"/>
      <c r="P67" s="52"/>
      <c r="Q67" s="52"/>
      <c r="R67" s="52"/>
      <c r="S67" s="52"/>
    </row>
    <row r="68" spans="1:37">
      <c r="A68" s="5"/>
      <c r="B68" s="50"/>
      <c r="C68" s="37"/>
      <c r="D68" s="37"/>
      <c r="E68" s="51"/>
      <c r="F68" s="51"/>
      <c r="G68" s="52"/>
      <c r="H68" s="52"/>
      <c r="I68" s="52"/>
      <c r="J68" s="52"/>
      <c r="K68" s="52"/>
      <c r="L68" s="52"/>
      <c r="M68" s="52"/>
      <c r="N68" s="52"/>
      <c r="O68" s="52"/>
      <c r="P68" s="52"/>
      <c r="Q68" s="52"/>
      <c r="R68" s="52"/>
      <c r="S68" s="52"/>
    </row>
    <row r="69" spans="1:37">
      <c r="A69" s="5"/>
      <c r="B69" s="50"/>
      <c r="C69" s="37"/>
      <c r="D69" s="37"/>
      <c r="E69" s="51"/>
      <c r="F69" s="51"/>
      <c r="G69" s="52"/>
      <c r="H69" s="52"/>
      <c r="I69" s="52"/>
      <c r="J69" s="52"/>
      <c r="K69" s="52"/>
      <c r="L69" s="52"/>
      <c r="M69" s="52"/>
      <c r="N69" s="52"/>
      <c r="O69" s="52"/>
      <c r="P69" s="52"/>
      <c r="Q69" s="52"/>
      <c r="R69" s="52"/>
      <c r="S69" s="52"/>
    </row>
    <row r="70" spans="1:37">
      <c r="A70" s="5"/>
      <c r="B70" s="50"/>
      <c r="C70" s="37"/>
      <c r="D70" s="37"/>
      <c r="E70" s="51"/>
      <c r="F70" s="51"/>
      <c r="G70" s="52"/>
      <c r="H70" s="52"/>
      <c r="I70" s="52"/>
      <c r="J70" s="52"/>
      <c r="K70" s="52"/>
      <c r="L70" s="52"/>
      <c r="M70" s="52"/>
      <c r="N70" s="52"/>
      <c r="O70" s="52"/>
      <c r="P70" s="52"/>
      <c r="Q70" s="52"/>
      <c r="R70" s="52"/>
      <c r="S70" s="52"/>
    </row>
    <row r="71" spans="1:37">
      <c r="A71" s="5"/>
      <c r="B71" s="50"/>
      <c r="C71" s="37"/>
      <c r="D71" s="37"/>
      <c r="E71" s="51"/>
      <c r="F71" s="51"/>
      <c r="G71" s="52"/>
      <c r="H71" s="52"/>
      <c r="I71" s="52"/>
      <c r="J71" s="52"/>
      <c r="K71" s="52"/>
      <c r="L71" s="52"/>
      <c r="M71" s="52"/>
      <c r="N71" s="52"/>
      <c r="O71" s="52"/>
      <c r="P71" s="52"/>
      <c r="Q71" s="52"/>
      <c r="R71" s="52"/>
      <c r="S71" s="52"/>
    </row>
    <row r="72" spans="1:37">
      <c r="A72" s="5"/>
      <c r="B72" s="50"/>
      <c r="C72" s="37"/>
      <c r="D72" s="37"/>
      <c r="E72" s="51"/>
      <c r="F72" s="51"/>
      <c r="G72" s="52"/>
      <c r="H72" s="52"/>
      <c r="I72" s="52"/>
      <c r="J72" s="52"/>
      <c r="K72" s="52"/>
      <c r="L72" s="52"/>
      <c r="M72" s="52"/>
      <c r="N72" s="52"/>
      <c r="O72" s="52"/>
      <c r="P72" s="52"/>
      <c r="Q72" s="52"/>
      <c r="R72" s="52"/>
      <c r="S72" s="52"/>
    </row>
    <row r="73" spans="1:37">
      <c r="A73" s="5"/>
      <c r="B73" s="50"/>
      <c r="C73" s="37"/>
      <c r="D73" s="37"/>
      <c r="E73" s="51"/>
      <c r="F73" s="51"/>
      <c r="G73" s="52"/>
      <c r="H73" s="52"/>
      <c r="I73" s="52"/>
      <c r="J73" s="52"/>
      <c r="K73" s="52"/>
      <c r="L73" s="52"/>
      <c r="M73" s="52"/>
      <c r="N73" s="52"/>
      <c r="O73" s="52"/>
      <c r="P73" s="52"/>
      <c r="Q73" s="52"/>
      <c r="R73" s="52"/>
      <c r="S73" s="52"/>
    </row>
    <row r="74" spans="1:37">
      <c r="A74" s="5"/>
      <c r="B74" s="50"/>
      <c r="C74" s="37"/>
      <c r="D74" s="37"/>
      <c r="E74" s="51"/>
      <c r="F74" s="51"/>
      <c r="G74" s="52"/>
      <c r="H74" s="52"/>
      <c r="I74" s="52"/>
      <c r="J74" s="52"/>
      <c r="K74" s="52"/>
      <c r="L74" s="52"/>
      <c r="M74" s="52"/>
      <c r="N74" s="52"/>
      <c r="O74" s="52"/>
      <c r="P74" s="52"/>
      <c r="Q74" s="52"/>
      <c r="R74" s="52"/>
      <c r="S74" s="52"/>
    </row>
    <row r="75" spans="1:37">
      <c r="A75" s="5"/>
      <c r="B75" s="50"/>
      <c r="C75" s="37"/>
      <c r="D75" s="37"/>
      <c r="E75" s="51"/>
      <c r="F75" s="51"/>
      <c r="G75" s="52"/>
      <c r="H75" s="52"/>
      <c r="I75" s="52"/>
      <c r="J75" s="52"/>
      <c r="K75" s="52"/>
      <c r="L75" s="52"/>
      <c r="M75" s="52"/>
      <c r="N75" s="52"/>
      <c r="O75" s="52"/>
      <c r="P75" s="52"/>
      <c r="Q75" s="52"/>
      <c r="R75" s="52"/>
      <c r="S75" s="52"/>
    </row>
    <row r="76" spans="1:37">
      <c r="A76" s="5"/>
      <c r="B76" s="50"/>
      <c r="C76" s="37"/>
      <c r="D76" s="37"/>
      <c r="E76" s="51"/>
      <c r="F76" s="51"/>
      <c r="G76" s="52"/>
      <c r="H76" s="52"/>
      <c r="I76" s="52"/>
      <c r="J76" s="52"/>
      <c r="K76" s="52"/>
      <c r="L76" s="52"/>
      <c r="M76" s="52"/>
      <c r="N76" s="52"/>
      <c r="O76" s="52"/>
      <c r="P76" s="52"/>
      <c r="Q76" s="52"/>
      <c r="R76" s="52"/>
      <c r="S76" s="52"/>
    </row>
    <row r="77" spans="1:37">
      <c r="A77" s="5"/>
      <c r="B77" s="50"/>
      <c r="C77" s="37"/>
      <c r="D77" s="37"/>
      <c r="E77" s="51"/>
      <c r="F77" s="51"/>
      <c r="G77" s="52"/>
      <c r="H77" s="52"/>
      <c r="I77" s="52"/>
      <c r="J77" s="52"/>
      <c r="K77" s="52"/>
      <c r="L77" s="52"/>
      <c r="M77" s="52"/>
      <c r="N77" s="52"/>
      <c r="O77" s="52"/>
      <c r="P77" s="52"/>
      <c r="Q77" s="52"/>
      <c r="R77" s="52"/>
      <c r="S77" s="52"/>
    </row>
    <row r="78" spans="1:37">
      <c r="A78" s="5"/>
      <c r="B78" s="50"/>
      <c r="C78" s="37"/>
      <c r="D78" s="37"/>
      <c r="E78" s="51"/>
      <c r="F78" s="51"/>
      <c r="G78" s="52"/>
      <c r="H78" s="52"/>
      <c r="I78" s="52"/>
      <c r="J78" s="52"/>
      <c r="K78" s="52"/>
      <c r="L78" s="52"/>
      <c r="M78" s="52"/>
      <c r="N78" s="52"/>
      <c r="O78" s="52"/>
      <c r="P78" s="52"/>
      <c r="Q78" s="52"/>
      <c r="R78" s="52"/>
      <c r="S78" s="52"/>
    </row>
    <row r="79" spans="1:37">
      <c r="A79" s="5"/>
      <c r="B79" s="50"/>
      <c r="C79" s="37"/>
      <c r="D79" s="37"/>
      <c r="E79" s="51"/>
      <c r="F79" s="51"/>
      <c r="G79" s="52"/>
      <c r="H79" s="52"/>
      <c r="I79" s="52"/>
      <c r="J79" s="52"/>
      <c r="K79" s="52"/>
      <c r="L79" s="52"/>
      <c r="M79" s="52"/>
      <c r="N79" s="52"/>
      <c r="O79" s="52"/>
      <c r="P79" s="52"/>
      <c r="Q79" s="52"/>
      <c r="R79" s="52"/>
      <c r="S79" s="52"/>
      <c r="T79" s="26"/>
      <c r="U79" s="26"/>
      <c r="V79" s="26"/>
      <c r="W79" s="26"/>
      <c r="X79" s="26"/>
      <c r="Y79" s="26"/>
      <c r="Z79" s="26"/>
      <c r="AA79" s="26"/>
      <c r="AB79" s="26"/>
      <c r="AC79" s="26"/>
      <c r="AD79" s="26"/>
      <c r="AE79" s="26"/>
      <c r="AF79" s="26"/>
      <c r="AG79" s="26"/>
      <c r="AH79" s="26"/>
      <c r="AI79" s="26"/>
      <c r="AJ79" s="26"/>
      <c r="AK79" s="26"/>
    </row>
    <row r="80" spans="1:37">
      <c r="A80" s="5"/>
      <c r="B80" s="50"/>
      <c r="C80" s="37"/>
      <c r="D80" s="37"/>
      <c r="E80" s="51"/>
      <c r="F80" s="51"/>
      <c r="G80" s="52"/>
      <c r="H80" s="52"/>
      <c r="I80" s="52"/>
      <c r="J80" s="52"/>
      <c r="K80" s="52"/>
      <c r="L80" s="52"/>
      <c r="M80" s="52"/>
      <c r="N80" s="52"/>
      <c r="O80" s="52"/>
      <c r="P80" s="52"/>
      <c r="Q80" s="52"/>
      <c r="R80" s="52"/>
      <c r="S80" s="52"/>
      <c r="T80" s="26"/>
      <c r="U80" s="26"/>
      <c r="V80" s="26"/>
      <c r="W80" s="26"/>
      <c r="X80" s="26"/>
      <c r="Y80" s="26"/>
      <c r="Z80" s="26"/>
      <c r="AA80" s="26"/>
      <c r="AB80" s="26"/>
      <c r="AC80" s="26"/>
      <c r="AD80" s="26"/>
      <c r="AE80" s="26"/>
      <c r="AF80" s="26"/>
      <c r="AG80" s="26"/>
      <c r="AH80" s="26"/>
      <c r="AI80" s="26"/>
      <c r="AJ80" s="26"/>
      <c r="AK80" s="26"/>
    </row>
    <row r="81" spans="1:37">
      <c r="A81" s="5"/>
      <c r="B81" s="50"/>
      <c r="C81" s="37"/>
      <c r="D81" s="37"/>
      <c r="E81" s="51"/>
      <c r="F81" s="51"/>
      <c r="G81" s="52"/>
      <c r="H81" s="52"/>
      <c r="I81" s="52"/>
      <c r="J81" s="52"/>
      <c r="K81" s="52"/>
      <c r="L81" s="52"/>
      <c r="M81" s="52"/>
      <c r="N81" s="52"/>
      <c r="O81" s="52"/>
      <c r="P81" s="52"/>
      <c r="Q81" s="52"/>
      <c r="R81" s="52"/>
      <c r="S81" s="52"/>
      <c r="T81" s="26"/>
      <c r="U81" s="26"/>
      <c r="V81" s="26"/>
      <c r="W81" s="26"/>
      <c r="X81" s="26"/>
      <c r="Y81" s="26"/>
      <c r="Z81" s="26"/>
      <c r="AA81" s="26"/>
      <c r="AB81" s="26"/>
      <c r="AC81" s="26"/>
      <c r="AD81" s="26"/>
      <c r="AE81" s="26"/>
      <c r="AF81" s="26"/>
      <c r="AG81" s="26"/>
      <c r="AH81" s="26"/>
      <c r="AI81" s="26"/>
      <c r="AJ81" s="26"/>
      <c r="AK81" s="26"/>
    </row>
    <row r="82" spans="1:37">
      <c r="A82" s="5"/>
      <c r="B82" s="50"/>
      <c r="C82" s="37"/>
      <c r="D82" s="37"/>
      <c r="E82" s="51"/>
      <c r="F82" s="51"/>
      <c r="G82" s="52"/>
      <c r="H82" s="52"/>
      <c r="I82" s="52"/>
      <c r="J82" s="52"/>
      <c r="K82" s="52"/>
      <c r="L82" s="52"/>
      <c r="M82" s="52"/>
      <c r="N82" s="52"/>
      <c r="O82" s="52"/>
      <c r="P82" s="52"/>
      <c r="Q82" s="52"/>
      <c r="R82" s="52"/>
      <c r="S82" s="52"/>
      <c r="T82" s="26"/>
      <c r="U82" s="26"/>
      <c r="V82" s="26"/>
      <c r="W82" s="26"/>
      <c r="X82" s="26"/>
      <c r="Y82" s="26"/>
      <c r="Z82" s="26"/>
      <c r="AA82" s="26"/>
      <c r="AB82" s="26"/>
      <c r="AC82" s="26"/>
      <c r="AD82" s="26"/>
      <c r="AE82" s="26"/>
      <c r="AF82" s="26"/>
      <c r="AG82" s="26"/>
      <c r="AH82" s="26"/>
      <c r="AI82" s="26"/>
      <c r="AJ82" s="26"/>
      <c r="AK82" s="26"/>
    </row>
    <row r="83" spans="1:37">
      <c r="A83" s="5"/>
      <c r="B83" s="50"/>
      <c r="C83" s="37"/>
      <c r="D83" s="37"/>
      <c r="E83" s="51"/>
      <c r="F83" s="51"/>
      <c r="G83" s="52"/>
      <c r="H83" s="52"/>
      <c r="I83" s="52"/>
      <c r="J83" s="52"/>
      <c r="K83" s="52"/>
      <c r="L83" s="52"/>
      <c r="M83" s="52"/>
      <c r="N83" s="52"/>
      <c r="O83" s="52"/>
      <c r="P83" s="52"/>
      <c r="Q83" s="52"/>
      <c r="R83" s="52"/>
      <c r="S83" s="52"/>
      <c r="T83" s="26"/>
      <c r="U83" s="26"/>
      <c r="V83" s="26"/>
      <c r="W83" s="26"/>
      <c r="X83" s="26"/>
      <c r="Y83" s="26"/>
      <c r="Z83" s="26"/>
      <c r="AA83" s="26"/>
      <c r="AB83" s="26"/>
      <c r="AC83" s="26"/>
      <c r="AD83" s="26"/>
      <c r="AE83" s="26"/>
      <c r="AF83" s="26"/>
      <c r="AG83" s="26"/>
      <c r="AH83" s="26"/>
      <c r="AI83" s="26"/>
      <c r="AJ83" s="26"/>
      <c r="AK83" s="26"/>
    </row>
    <row r="84" spans="1:37">
      <c r="A84" s="5"/>
      <c r="B84" s="50"/>
      <c r="C84" s="37"/>
      <c r="D84" s="37"/>
      <c r="E84" s="51"/>
      <c r="F84" s="51"/>
      <c r="G84" s="52"/>
      <c r="H84" s="52"/>
      <c r="I84" s="52"/>
      <c r="J84" s="52"/>
      <c r="K84" s="52"/>
      <c r="L84" s="52"/>
      <c r="M84" s="52"/>
      <c r="N84" s="52"/>
      <c r="O84" s="52"/>
      <c r="P84" s="52"/>
      <c r="Q84" s="52"/>
      <c r="R84" s="52"/>
      <c r="S84" s="52"/>
      <c r="T84" s="26"/>
      <c r="U84" s="26"/>
      <c r="V84" s="26"/>
      <c r="W84" s="26"/>
      <c r="X84" s="26"/>
      <c r="Y84" s="26"/>
      <c r="Z84" s="26"/>
      <c r="AA84" s="26"/>
      <c r="AB84" s="26"/>
      <c r="AC84" s="26"/>
      <c r="AD84" s="26"/>
      <c r="AE84" s="26"/>
      <c r="AF84" s="26"/>
      <c r="AG84" s="26"/>
      <c r="AH84" s="26"/>
      <c r="AI84" s="26"/>
      <c r="AJ84" s="26"/>
      <c r="AK84" s="26"/>
    </row>
    <row r="85" spans="1:37">
      <c r="A85" s="5"/>
      <c r="B85" s="50"/>
      <c r="C85" s="37"/>
      <c r="D85" s="37"/>
      <c r="E85" s="51"/>
      <c r="F85" s="51"/>
      <c r="G85" s="52"/>
      <c r="H85" s="52"/>
      <c r="I85" s="52"/>
      <c r="J85" s="52"/>
      <c r="K85" s="52"/>
      <c r="L85" s="52"/>
      <c r="M85" s="52"/>
      <c r="N85" s="52"/>
      <c r="O85" s="52"/>
      <c r="P85" s="52"/>
      <c r="Q85" s="52"/>
      <c r="R85" s="52"/>
      <c r="S85" s="52"/>
      <c r="T85" s="26"/>
      <c r="U85" s="26"/>
      <c r="V85" s="26"/>
      <c r="W85" s="26"/>
      <c r="X85" s="26"/>
      <c r="Y85" s="26"/>
      <c r="Z85" s="26"/>
      <c r="AA85" s="26"/>
      <c r="AB85" s="26"/>
      <c r="AC85" s="26"/>
      <c r="AD85" s="26"/>
      <c r="AE85" s="26"/>
      <c r="AF85" s="26"/>
      <c r="AG85" s="26"/>
      <c r="AH85" s="26"/>
      <c r="AI85" s="26"/>
      <c r="AJ85" s="26"/>
      <c r="AK85" s="26"/>
    </row>
    <row r="86" spans="1:37">
      <c r="A86" s="5"/>
      <c r="B86" s="50"/>
      <c r="C86" s="37"/>
      <c r="D86" s="37"/>
      <c r="E86" s="51"/>
      <c r="F86" s="51"/>
      <c r="G86" s="52"/>
      <c r="H86" s="52"/>
      <c r="I86" s="52"/>
      <c r="J86" s="52"/>
      <c r="K86" s="52"/>
      <c r="L86" s="52"/>
      <c r="M86" s="52"/>
      <c r="N86" s="52"/>
      <c r="O86" s="52"/>
      <c r="P86" s="52"/>
      <c r="Q86" s="52"/>
      <c r="R86" s="52"/>
      <c r="S86" s="52"/>
      <c r="T86" s="26"/>
      <c r="U86" s="26"/>
      <c r="V86" s="26"/>
      <c r="W86" s="26"/>
      <c r="X86" s="26"/>
      <c r="Y86" s="26"/>
      <c r="Z86" s="26"/>
      <c r="AA86" s="26"/>
      <c r="AB86" s="26"/>
      <c r="AC86" s="26"/>
      <c r="AD86" s="26"/>
      <c r="AE86" s="26"/>
      <c r="AF86" s="26"/>
      <c r="AG86" s="26"/>
      <c r="AH86" s="26"/>
      <c r="AI86" s="26"/>
      <c r="AJ86" s="26"/>
      <c r="AK86" s="26"/>
    </row>
    <row r="87" spans="1:37">
      <c r="A87" s="5"/>
      <c r="B87" s="50"/>
      <c r="C87" s="37"/>
      <c r="D87" s="37"/>
      <c r="E87" s="51"/>
      <c r="F87" s="51"/>
      <c r="G87" s="52"/>
      <c r="H87" s="52"/>
      <c r="I87" s="52"/>
      <c r="J87" s="52"/>
      <c r="K87" s="52"/>
      <c r="L87" s="52"/>
      <c r="M87" s="52"/>
      <c r="N87" s="52"/>
      <c r="O87" s="52"/>
      <c r="P87" s="52"/>
      <c r="Q87" s="52"/>
      <c r="R87" s="52"/>
      <c r="S87" s="52"/>
      <c r="T87" s="26"/>
      <c r="U87" s="26"/>
      <c r="V87" s="26"/>
      <c r="W87" s="26"/>
      <c r="X87" s="26"/>
      <c r="Y87" s="26"/>
      <c r="Z87" s="26"/>
      <c r="AA87" s="26"/>
      <c r="AB87" s="26"/>
      <c r="AC87" s="26"/>
      <c r="AD87" s="26"/>
      <c r="AE87" s="26"/>
      <c r="AF87" s="26"/>
      <c r="AG87" s="26"/>
      <c r="AH87" s="26"/>
      <c r="AI87" s="26"/>
      <c r="AJ87" s="26"/>
      <c r="AK87" s="26"/>
    </row>
    <row r="88" spans="1:37">
      <c r="A88" s="5"/>
      <c r="B88" s="50"/>
      <c r="C88" s="37"/>
      <c r="D88" s="37"/>
      <c r="E88" s="51"/>
      <c r="F88" s="51"/>
      <c r="G88" s="52"/>
      <c r="H88" s="52"/>
      <c r="I88" s="52"/>
      <c r="J88" s="52"/>
      <c r="K88" s="52"/>
      <c r="L88" s="52"/>
      <c r="M88" s="52"/>
      <c r="N88" s="52"/>
      <c r="O88" s="52"/>
      <c r="P88" s="52"/>
      <c r="Q88" s="52"/>
      <c r="R88" s="52"/>
      <c r="S88" s="52"/>
      <c r="T88" s="26"/>
      <c r="U88" s="26"/>
      <c r="V88" s="26"/>
      <c r="W88" s="26"/>
      <c r="X88" s="26"/>
      <c r="Y88" s="26"/>
      <c r="Z88" s="26"/>
      <c r="AA88" s="26"/>
      <c r="AB88" s="26"/>
      <c r="AC88" s="26"/>
      <c r="AD88" s="26"/>
      <c r="AE88" s="26"/>
      <c r="AF88" s="26"/>
      <c r="AG88" s="26"/>
      <c r="AH88" s="26"/>
      <c r="AI88" s="26"/>
      <c r="AJ88" s="26"/>
      <c r="AK88" s="26"/>
    </row>
    <row r="89" spans="1:37">
      <c r="A89" s="5"/>
      <c r="B89" s="50"/>
      <c r="C89" s="37"/>
      <c r="D89" s="37"/>
      <c r="E89" s="51"/>
      <c r="F89" s="51"/>
      <c r="G89" s="52"/>
      <c r="H89" s="52"/>
      <c r="I89" s="52"/>
      <c r="J89" s="52"/>
      <c r="K89" s="52"/>
      <c r="L89" s="52"/>
      <c r="M89" s="52"/>
      <c r="N89" s="52"/>
      <c r="O89" s="52"/>
      <c r="P89" s="52"/>
      <c r="Q89" s="52"/>
      <c r="R89" s="52"/>
      <c r="S89" s="52"/>
      <c r="T89" s="26"/>
      <c r="U89" s="26"/>
      <c r="V89" s="26"/>
      <c r="W89" s="26"/>
      <c r="X89" s="26"/>
      <c r="Y89" s="26"/>
      <c r="Z89" s="26"/>
      <c r="AA89" s="26"/>
      <c r="AB89" s="26"/>
      <c r="AC89" s="26"/>
      <c r="AD89" s="26"/>
      <c r="AE89" s="26"/>
      <c r="AF89" s="26"/>
      <c r="AG89" s="26"/>
      <c r="AH89" s="26"/>
      <c r="AI89" s="26"/>
      <c r="AJ89" s="26"/>
      <c r="AK89" s="26"/>
    </row>
    <row r="90" spans="1:37">
      <c r="A90" s="5"/>
      <c r="B90" s="50"/>
      <c r="C90" s="37"/>
      <c r="D90" s="37"/>
      <c r="E90" s="51"/>
      <c r="F90" s="51"/>
      <c r="G90" s="52"/>
      <c r="H90" s="52"/>
      <c r="I90" s="52"/>
      <c r="J90" s="52"/>
      <c r="K90" s="52"/>
      <c r="L90" s="52"/>
      <c r="M90" s="52"/>
      <c r="N90" s="52"/>
      <c r="O90" s="52"/>
      <c r="P90" s="52"/>
      <c r="Q90" s="52"/>
      <c r="R90" s="52"/>
      <c r="S90" s="52"/>
      <c r="T90" s="26"/>
      <c r="U90" s="26"/>
      <c r="V90" s="26"/>
      <c r="W90" s="26"/>
      <c r="X90" s="26"/>
      <c r="Y90" s="26"/>
      <c r="Z90" s="26"/>
      <c r="AA90" s="26"/>
      <c r="AB90" s="26"/>
      <c r="AC90" s="26"/>
      <c r="AD90" s="26"/>
      <c r="AE90" s="26"/>
      <c r="AF90" s="26"/>
      <c r="AG90" s="26"/>
      <c r="AH90" s="26"/>
      <c r="AI90" s="26"/>
      <c r="AJ90" s="26"/>
      <c r="AK90" s="26"/>
    </row>
    <row r="91" spans="1:37">
      <c r="A91" s="5"/>
      <c r="B91" s="50"/>
      <c r="C91" s="37"/>
      <c r="D91" s="37"/>
      <c r="E91" s="51"/>
      <c r="F91" s="51"/>
      <c r="G91" s="52"/>
      <c r="H91" s="52"/>
      <c r="I91" s="52"/>
      <c r="J91" s="52"/>
      <c r="K91" s="52"/>
      <c r="L91" s="52"/>
      <c r="M91" s="52"/>
      <c r="N91" s="52"/>
      <c r="O91" s="52"/>
      <c r="P91" s="52"/>
      <c r="Q91" s="52"/>
      <c r="R91" s="52"/>
      <c r="S91" s="52"/>
      <c r="T91" s="26"/>
      <c r="U91" s="26"/>
      <c r="V91" s="26"/>
      <c r="W91" s="26"/>
      <c r="X91" s="26"/>
      <c r="Y91" s="26"/>
      <c r="Z91" s="26"/>
      <c r="AA91" s="26"/>
      <c r="AB91" s="26"/>
      <c r="AC91" s="26"/>
      <c r="AD91" s="26"/>
      <c r="AE91" s="26"/>
      <c r="AF91" s="26"/>
      <c r="AG91" s="26"/>
      <c r="AH91" s="26"/>
      <c r="AI91" s="26"/>
      <c r="AJ91" s="26"/>
      <c r="AK91" s="26"/>
    </row>
    <row r="92" spans="1:37">
      <c r="A92" s="5"/>
      <c r="B92" s="50"/>
      <c r="C92" s="37"/>
      <c r="D92" s="37"/>
      <c r="E92" s="51"/>
      <c r="F92" s="51"/>
      <c r="G92" s="52"/>
      <c r="H92" s="52"/>
      <c r="I92" s="52"/>
      <c r="J92" s="52"/>
      <c r="K92" s="52"/>
      <c r="L92" s="52"/>
      <c r="M92" s="52"/>
      <c r="N92" s="52"/>
      <c r="O92" s="52"/>
      <c r="P92" s="52"/>
      <c r="Q92" s="52"/>
      <c r="R92" s="52"/>
      <c r="S92" s="52"/>
      <c r="T92" s="26"/>
      <c r="U92" s="26"/>
      <c r="V92" s="26"/>
      <c r="W92" s="26"/>
      <c r="X92" s="26"/>
      <c r="Y92" s="26"/>
      <c r="Z92" s="26"/>
      <c r="AA92" s="26"/>
      <c r="AB92" s="26"/>
      <c r="AC92" s="26"/>
      <c r="AD92" s="26"/>
      <c r="AE92" s="26"/>
      <c r="AF92" s="26"/>
      <c r="AG92" s="26"/>
      <c r="AH92" s="26"/>
      <c r="AI92" s="26"/>
      <c r="AJ92" s="26"/>
      <c r="AK92" s="26"/>
    </row>
    <row r="93" spans="1:37">
      <c r="A93" s="5"/>
      <c r="B93" s="50"/>
      <c r="C93" s="37"/>
      <c r="D93" s="37"/>
      <c r="E93" s="51"/>
      <c r="F93" s="51"/>
      <c r="G93" s="52"/>
      <c r="H93" s="52"/>
      <c r="I93" s="52"/>
      <c r="J93" s="52"/>
      <c r="K93" s="52"/>
      <c r="L93" s="52"/>
      <c r="M93" s="52"/>
      <c r="N93" s="52"/>
      <c r="O93" s="52"/>
      <c r="P93" s="52"/>
      <c r="Q93" s="52"/>
      <c r="R93" s="52"/>
      <c r="S93" s="52"/>
      <c r="T93" s="26"/>
      <c r="U93" s="26"/>
      <c r="V93" s="26"/>
      <c r="W93" s="26"/>
      <c r="X93" s="26"/>
      <c r="Y93" s="26"/>
      <c r="Z93" s="26"/>
      <c r="AA93" s="26"/>
      <c r="AB93" s="26"/>
      <c r="AC93" s="26"/>
      <c r="AD93" s="26"/>
      <c r="AE93" s="26"/>
      <c r="AF93" s="26"/>
      <c r="AG93" s="26"/>
      <c r="AH93" s="26"/>
      <c r="AI93" s="26"/>
      <c r="AJ93" s="26"/>
      <c r="AK93" s="26"/>
    </row>
    <row r="94" spans="1:37">
      <c r="A94" s="5"/>
      <c r="B94" s="50"/>
      <c r="C94" s="37"/>
      <c r="D94" s="37"/>
      <c r="E94" s="51"/>
      <c r="F94" s="51"/>
      <c r="G94" s="52"/>
      <c r="H94" s="52"/>
      <c r="I94" s="52"/>
      <c r="J94" s="52"/>
      <c r="K94" s="52"/>
      <c r="L94" s="52"/>
      <c r="M94" s="52"/>
      <c r="N94" s="52"/>
      <c r="O94" s="52"/>
      <c r="P94" s="52"/>
      <c r="Q94" s="52"/>
      <c r="R94" s="52"/>
      <c r="S94" s="52"/>
      <c r="T94" s="26"/>
      <c r="U94" s="26"/>
      <c r="V94" s="26"/>
      <c r="W94" s="26"/>
      <c r="X94" s="26"/>
      <c r="Y94" s="26"/>
      <c r="Z94" s="26"/>
      <c r="AA94" s="26"/>
      <c r="AB94" s="26"/>
      <c r="AC94" s="26"/>
      <c r="AD94" s="26"/>
      <c r="AE94" s="26"/>
      <c r="AF94" s="26"/>
      <c r="AG94" s="26"/>
      <c r="AH94" s="26"/>
      <c r="AI94" s="26"/>
      <c r="AJ94" s="26"/>
      <c r="AK94" s="26"/>
    </row>
    <row r="95" spans="1:37">
      <c r="A95" s="5"/>
      <c r="B95" s="50"/>
      <c r="C95" s="37"/>
      <c r="D95" s="37"/>
      <c r="E95" s="51"/>
      <c r="F95" s="51"/>
      <c r="G95" s="52"/>
      <c r="H95" s="52"/>
      <c r="I95" s="52"/>
      <c r="J95" s="52"/>
      <c r="K95" s="52"/>
      <c r="L95" s="52"/>
      <c r="M95" s="52"/>
      <c r="N95" s="52"/>
      <c r="O95" s="52"/>
      <c r="P95" s="52"/>
      <c r="Q95" s="52"/>
      <c r="R95" s="52"/>
      <c r="S95" s="52"/>
      <c r="T95" s="26"/>
      <c r="U95" s="26"/>
      <c r="V95" s="26"/>
      <c r="W95" s="26"/>
      <c r="X95" s="26"/>
      <c r="Y95" s="26"/>
      <c r="Z95" s="26"/>
      <c r="AA95" s="26"/>
      <c r="AB95" s="26"/>
      <c r="AC95" s="26"/>
      <c r="AD95" s="26"/>
      <c r="AE95" s="26"/>
      <c r="AF95" s="26"/>
      <c r="AG95" s="26"/>
      <c r="AH95" s="26"/>
      <c r="AI95" s="26"/>
      <c r="AJ95" s="26"/>
      <c r="AK95" s="26"/>
    </row>
    <row r="96" spans="1:37">
      <c r="A96" s="5"/>
      <c r="B96" s="50"/>
      <c r="C96" s="37"/>
      <c r="D96" s="37"/>
      <c r="E96" s="51"/>
      <c r="F96" s="51"/>
      <c r="G96" s="52"/>
      <c r="H96" s="52"/>
      <c r="I96" s="52"/>
      <c r="J96" s="52"/>
      <c r="K96" s="52"/>
      <c r="L96" s="52"/>
      <c r="M96" s="52"/>
      <c r="N96" s="52"/>
      <c r="O96" s="52"/>
      <c r="P96" s="52"/>
      <c r="Q96" s="52"/>
      <c r="R96" s="52"/>
      <c r="S96" s="52"/>
      <c r="T96" s="26"/>
      <c r="U96" s="26"/>
      <c r="V96" s="26"/>
      <c r="W96" s="26"/>
      <c r="X96" s="26"/>
      <c r="Y96" s="26"/>
      <c r="Z96" s="26"/>
      <c r="AA96" s="26"/>
      <c r="AB96" s="26"/>
      <c r="AC96" s="26"/>
      <c r="AD96" s="26"/>
      <c r="AE96" s="26"/>
      <c r="AF96" s="26"/>
      <c r="AG96" s="26"/>
      <c r="AH96" s="26"/>
      <c r="AI96" s="26"/>
      <c r="AJ96" s="26"/>
      <c r="AK96" s="26"/>
    </row>
    <row r="97" spans="1:37">
      <c r="A97" s="5"/>
      <c r="B97" s="50"/>
      <c r="C97" s="37"/>
      <c r="D97" s="37"/>
      <c r="E97" s="51"/>
      <c r="F97" s="51"/>
      <c r="G97" s="52"/>
      <c r="H97" s="52"/>
      <c r="I97" s="52"/>
      <c r="J97" s="52"/>
      <c r="K97" s="52"/>
      <c r="L97" s="52"/>
      <c r="M97" s="52"/>
      <c r="N97" s="52"/>
      <c r="O97" s="52"/>
      <c r="P97" s="52"/>
      <c r="Q97" s="52"/>
      <c r="R97" s="52"/>
      <c r="S97" s="52"/>
      <c r="T97" s="26"/>
      <c r="U97" s="26"/>
      <c r="V97" s="26"/>
      <c r="W97" s="26"/>
      <c r="X97" s="26"/>
      <c r="Y97" s="26"/>
      <c r="Z97" s="26"/>
      <c r="AA97" s="26"/>
      <c r="AB97" s="26"/>
      <c r="AC97" s="26"/>
      <c r="AD97" s="26"/>
      <c r="AE97" s="26"/>
      <c r="AF97" s="26"/>
      <c r="AG97" s="26"/>
      <c r="AH97" s="26"/>
      <c r="AI97" s="26"/>
      <c r="AJ97" s="26"/>
      <c r="AK97" s="26"/>
    </row>
    <row r="98" spans="1:37">
      <c r="A98" s="5"/>
      <c r="B98" s="50"/>
      <c r="C98" s="37"/>
      <c r="D98" s="37"/>
      <c r="E98" s="51"/>
      <c r="F98" s="51"/>
      <c r="G98" s="52"/>
      <c r="H98" s="52"/>
      <c r="I98" s="52"/>
      <c r="J98" s="52"/>
      <c r="K98" s="52"/>
      <c r="L98" s="52"/>
      <c r="M98" s="52"/>
      <c r="N98" s="52"/>
      <c r="O98" s="52"/>
      <c r="P98" s="52"/>
      <c r="Q98" s="52"/>
      <c r="R98" s="52"/>
      <c r="S98" s="52"/>
      <c r="T98" s="26"/>
      <c r="U98" s="26"/>
      <c r="V98" s="26"/>
      <c r="W98" s="26"/>
      <c r="X98" s="26"/>
      <c r="Y98" s="26"/>
      <c r="Z98" s="26"/>
      <c r="AA98" s="26"/>
      <c r="AB98" s="26"/>
      <c r="AC98" s="26"/>
      <c r="AD98" s="26"/>
      <c r="AE98" s="26"/>
      <c r="AF98" s="26"/>
      <c r="AG98" s="26"/>
      <c r="AH98" s="26"/>
      <c r="AI98" s="26"/>
      <c r="AJ98" s="26"/>
      <c r="AK98" s="26"/>
    </row>
    <row r="99" spans="1:37">
      <c r="A99" s="5"/>
      <c r="B99" s="50"/>
      <c r="C99" s="37"/>
      <c r="D99" s="37"/>
      <c r="E99" s="51"/>
      <c r="F99" s="51"/>
      <c r="G99" s="52"/>
      <c r="H99" s="52"/>
      <c r="I99" s="52"/>
      <c r="J99" s="52"/>
      <c r="K99" s="52"/>
      <c r="L99" s="52"/>
      <c r="M99" s="52"/>
      <c r="N99" s="52"/>
      <c r="O99" s="52"/>
      <c r="P99" s="52"/>
      <c r="Q99" s="52"/>
      <c r="R99" s="52"/>
      <c r="S99" s="52"/>
      <c r="T99" s="26"/>
      <c r="U99" s="26"/>
      <c r="V99" s="26"/>
      <c r="W99" s="26"/>
      <c r="X99" s="26"/>
      <c r="Y99" s="26"/>
      <c r="Z99" s="26"/>
      <c r="AA99" s="26"/>
      <c r="AB99" s="26"/>
      <c r="AC99" s="26"/>
      <c r="AD99" s="26"/>
      <c r="AE99" s="26"/>
      <c r="AF99" s="26"/>
      <c r="AG99" s="26"/>
      <c r="AH99" s="26"/>
      <c r="AI99" s="26"/>
      <c r="AJ99" s="26"/>
      <c r="AK99" s="26"/>
    </row>
    <row r="100" spans="1:37">
      <c r="A100" s="5"/>
      <c r="B100" s="50"/>
      <c r="C100" s="37"/>
      <c r="D100" s="37"/>
      <c r="E100" s="51"/>
      <c r="F100" s="51"/>
      <c r="G100" s="52"/>
      <c r="H100" s="52"/>
      <c r="I100" s="52"/>
      <c r="J100" s="52"/>
      <c r="K100" s="52"/>
      <c r="L100" s="52"/>
      <c r="M100" s="52"/>
      <c r="N100" s="52"/>
      <c r="O100" s="52"/>
      <c r="P100" s="52"/>
      <c r="Q100" s="52"/>
      <c r="R100" s="52"/>
      <c r="S100" s="52"/>
      <c r="T100" s="26"/>
      <c r="U100" s="26"/>
      <c r="V100" s="26"/>
      <c r="W100" s="26"/>
      <c r="X100" s="26"/>
      <c r="Y100" s="26"/>
      <c r="Z100" s="26"/>
      <c r="AA100" s="26"/>
      <c r="AB100" s="26"/>
      <c r="AC100" s="26"/>
      <c r="AD100" s="26"/>
      <c r="AE100" s="26"/>
      <c r="AF100" s="26"/>
      <c r="AG100" s="26"/>
      <c r="AH100" s="26"/>
      <c r="AI100" s="26"/>
      <c r="AJ100" s="26"/>
      <c r="AK100" s="26"/>
    </row>
    <row r="101" spans="1:37">
      <c r="A101" s="5"/>
      <c r="B101" s="50"/>
      <c r="C101" s="37"/>
      <c r="D101" s="37"/>
      <c r="E101" s="51"/>
      <c r="F101" s="51"/>
      <c r="G101" s="52"/>
      <c r="H101" s="52"/>
      <c r="I101" s="52"/>
      <c r="J101" s="52"/>
      <c r="K101" s="52"/>
      <c r="L101" s="52"/>
      <c r="M101" s="52"/>
      <c r="N101" s="52"/>
      <c r="O101" s="52"/>
      <c r="P101" s="52"/>
      <c r="Q101" s="52"/>
      <c r="R101" s="52"/>
      <c r="S101" s="52"/>
      <c r="T101" s="26"/>
      <c r="U101" s="26"/>
      <c r="V101" s="26"/>
      <c r="W101" s="26"/>
      <c r="X101" s="26"/>
      <c r="Y101" s="26"/>
      <c r="Z101" s="26"/>
      <c r="AA101" s="26"/>
      <c r="AB101" s="26"/>
      <c r="AC101" s="26"/>
      <c r="AD101" s="26"/>
      <c r="AE101" s="26"/>
      <c r="AF101" s="26"/>
      <c r="AG101" s="26"/>
      <c r="AH101" s="26"/>
      <c r="AI101" s="26"/>
      <c r="AJ101" s="26"/>
      <c r="AK101" s="26"/>
    </row>
    <row r="102" spans="1:37">
      <c r="A102" s="5"/>
      <c r="B102" s="50"/>
      <c r="C102" s="37"/>
      <c r="D102" s="37"/>
      <c r="E102" s="51"/>
      <c r="F102" s="51"/>
      <c r="G102" s="52"/>
      <c r="H102" s="52"/>
      <c r="I102" s="52"/>
      <c r="J102" s="52"/>
      <c r="K102" s="52"/>
      <c r="L102" s="52"/>
      <c r="M102" s="52"/>
      <c r="N102" s="52"/>
      <c r="O102" s="52"/>
      <c r="P102" s="52"/>
      <c r="Q102" s="52"/>
      <c r="R102" s="52"/>
      <c r="S102" s="52"/>
      <c r="T102" s="26"/>
      <c r="U102" s="26"/>
      <c r="V102" s="26"/>
      <c r="W102" s="26"/>
      <c r="X102" s="26"/>
      <c r="Y102" s="26"/>
      <c r="Z102" s="26"/>
      <c r="AA102" s="26"/>
      <c r="AB102" s="26"/>
      <c r="AC102" s="26"/>
      <c r="AD102" s="26"/>
      <c r="AE102" s="26"/>
      <c r="AF102" s="26"/>
      <c r="AG102" s="26"/>
      <c r="AH102" s="26"/>
      <c r="AI102" s="26"/>
      <c r="AJ102" s="26"/>
      <c r="AK102" s="26"/>
    </row>
    <row r="103" spans="1:37">
      <c r="A103" s="5"/>
      <c r="B103" s="50"/>
      <c r="C103" s="37"/>
      <c r="D103" s="37"/>
      <c r="E103" s="51"/>
      <c r="F103" s="51"/>
      <c r="G103" s="52"/>
      <c r="H103" s="52"/>
      <c r="I103" s="52"/>
      <c r="J103" s="52"/>
      <c r="K103" s="52"/>
      <c r="L103" s="52"/>
      <c r="M103" s="52"/>
      <c r="N103" s="52"/>
      <c r="O103" s="52"/>
      <c r="P103" s="52"/>
      <c r="Q103" s="52"/>
      <c r="R103" s="52"/>
      <c r="S103" s="52"/>
      <c r="T103" s="26"/>
      <c r="U103" s="26"/>
      <c r="V103" s="26"/>
      <c r="W103" s="26"/>
      <c r="X103" s="26"/>
      <c r="Y103" s="26"/>
      <c r="Z103" s="26"/>
      <c r="AA103" s="26"/>
      <c r="AB103" s="26"/>
      <c r="AC103" s="26"/>
      <c r="AD103" s="26"/>
      <c r="AE103" s="26"/>
      <c r="AF103" s="26"/>
      <c r="AG103" s="26"/>
      <c r="AH103" s="26"/>
      <c r="AI103" s="26"/>
      <c r="AJ103" s="26"/>
      <c r="AK103" s="26"/>
    </row>
    <row r="104" spans="1:37">
      <c r="A104" s="5"/>
      <c r="B104" s="50"/>
      <c r="C104" s="37"/>
      <c r="D104" s="37"/>
      <c r="E104" s="51"/>
      <c r="F104" s="51"/>
      <c r="G104" s="52"/>
      <c r="H104" s="52"/>
      <c r="I104" s="52"/>
      <c r="J104" s="52"/>
      <c r="K104" s="52"/>
      <c r="L104" s="52"/>
      <c r="M104" s="52"/>
      <c r="N104" s="52"/>
      <c r="O104" s="52"/>
      <c r="P104" s="52"/>
      <c r="Q104" s="52"/>
      <c r="R104" s="52"/>
      <c r="S104" s="52"/>
      <c r="T104" s="26"/>
      <c r="U104" s="26"/>
      <c r="V104" s="26"/>
      <c r="W104" s="26"/>
      <c r="X104" s="26"/>
      <c r="Y104" s="26"/>
      <c r="Z104" s="26"/>
      <c r="AA104" s="26"/>
      <c r="AB104" s="26"/>
      <c r="AC104" s="26"/>
      <c r="AD104" s="26"/>
      <c r="AE104" s="26"/>
      <c r="AF104" s="26"/>
      <c r="AG104" s="26"/>
      <c r="AH104" s="26"/>
      <c r="AI104" s="26"/>
      <c r="AJ104" s="26"/>
      <c r="AK104" s="26"/>
    </row>
    <row r="105" spans="1:37">
      <c r="A105" s="5"/>
      <c r="B105" s="50"/>
      <c r="C105" s="37"/>
      <c r="D105" s="37"/>
      <c r="E105" s="51"/>
      <c r="F105" s="51"/>
      <c r="G105" s="52"/>
      <c r="H105" s="52"/>
      <c r="I105" s="52"/>
      <c r="J105" s="52"/>
      <c r="K105" s="52"/>
      <c r="L105" s="52"/>
      <c r="M105" s="52"/>
      <c r="N105" s="52"/>
      <c r="O105" s="52"/>
      <c r="P105" s="52"/>
      <c r="Q105" s="52"/>
      <c r="R105" s="52"/>
      <c r="S105" s="52"/>
      <c r="T105" s="26"/>
      <c r="U105" s="26"/>
      <c r="V105" s="26"/>
      <c r="W105" s="26"/>
      <c r="X105" s="26"/>
      <c r="Y105" s="26"/>
      <c r="Z105" s="26"/>
      <c r="AA105" s="26"/>
      <c r="AB105" s="26"/>
      <c r="AC105" s="26"/>
      <c r="AD105" s="26"/>
      <c r="AE105" s="26"/>
      <c r="AF105" s="26"/>
      <c r="AG105" s="26"/>
      <c r="AH105" s="26"/>
      <c r="AI105" s="26"/>
      <c r="AJ105" s="26"/>
      <c r="AK105" s="26"/>
    </row>
    <row r="106" spans="1:37">
      <c r="A106" s="5"/>
      <c r="B106" s="50"/>
      <c r="C106" s="37"/>
      <c r="D106" s="37"/>
      <c r="E106" s="51"/>
      <c r="F106" s="51"/>
      <c r="G106" s="52"/>
      <c r="H106" s="52"/>
      <c r="I106" s="52"/>
      <c r="J106" s="52"/>
      <c r="K106" s="52"/>
      <c r="L106" s="52"/>
      <c r="M106" s="52"/>
      <c r="N106" s="52"/>
      <c r="O106" s="52"/>
      <c r="P106" s="52"/>
      <c r="Q106" s="52"/>
      <c r="R106" s="52"/>
      <c r="S106" s="52"/>
      <c r="T106" s="26"/>
      <c r="U106" s="26"/>
      <c r="V106" s="26"/>
      <c r="W106" s="26"/>
      <c r="X106" s="26"/>
      <c r="Y106" s="26"/>
      <c r="Z106" s="26"/>
      <c r="AA106" s="26"/>
      <c r="AB106" s="26"/>
      <c r="AC106" s="26"/>
      <c r="AD106" s="26"/>
      <c r="AE106" s="26"/>
      <c r="AF106" s="26"/>
      <c r="AG106" s="26"/>
      <c r="AH106" s="26"/>
      <c r="AI106" s="26"/>
      <c r="AJ106" s="26"/>
      <c r="AK106" s="26"/>
    </row>
    <row r="107" spans="1:37">
      <c r="A107" s="5"/>
      <c r="B107" s="50"/>
      <c r="C107" s="37"/>
      <c r="D107" s="37"/>
      <c r="E107" s="51"/>
      <c r="F107" s="51"/>
      <c r="G107" s="52"/>
      <c r="H107" s="52"/>
      <c r="I107" s="52"/>
      <c r="J107" s="52"/>
      <c r="K107" s="52"/>
      <c r="L107" s="52"/>
      <c r="M107" s="52"/>
      <c r="N107" s="52"/>
      <c r="O107" s="52"/>
      <c r="P107" s="52"/>
      <c r="Q107" s="52"/>
      <c r="R107" s="52"/>
      <c r="S107" s="52"/>
      <c r="T107" s="26"/>
      <c r="U107" s="26"/>
      <c r="V107" s="26"/>
      <c r="W107" s="26"/>
      <c r="X107" s="26"/>
      <c r="Y107" s="26"/>
      <c r="Z107" s="26"/>
      <c r="AA107" s="26"/>
      <c r="AB107" s="26"/>
      <c r="AC107" s="26"/>
      <c r="AD107" s="26"/>
      <c r="AE107" s="26"/>
      <c r="AF107" s="26"/>
      <c r="AG107" s="26"/>
      <c r="AH107" s="26"/>
      <c r="AI107" s="26"/>
      <c r="AJ107" s="26"/>
      <c r="AK107" s="26"/>
    </row>
    <row r="108" spans="1:37">
      <c r="A108" s="5"/>
      <c r="B108" s="50"/>
      <c r="C108" s="37"/>
      <c r="D108" s="37"/>
      <c r="E108" s="51"/>
      <c r="F108" s="51"/>
      <c r="G108" s="52"/>
      <c r="H108" s="52"/>
      <c r="I108" s="52"/>
      <c r="J108" s="52"/>
      <c r="K108" s="52"/>
      <c r="L108" s="52"/>
      <c r="M108" s="52"/>
      <c r="N108" s="52"/>
      <c r="O108" s="52"/>
      <c r="P108" s="52"/>
      <c r="Q108" s="52"/>
      <c r="R108" s="52"/>
      <c r="S108" s="52"/>
      <c r="T108" s="26"/>
      <c r="U108" s="26"/>
      <c r="V108" s="26"/>
      <c r="W108" s="26"/>
      <c r="X108" s="26"/>
      <c r="Y108" s="26"/>
      <c r="Z108" s="26"/>
      <c r="AA108" s="26"/>
      <c r="AB108" s="26"/>
      <c r="AC108" s="26"/>
      <c r="AD108" s="26"/>
      <c r="AE108" s="26"/>
      <c r="AF108" s="26"/>
      <c r="AG108" s="26"/>
      <c r="AH108" s="26"/>
      <c r="AI108" s="26"/>
      <c r="AJ108" s="26"/>
      <c r="AK108" s="26"/>
    </row>
    <row r="109" spans="1:37">
      <c r="A109" s="5"/>
      <c r="B109" s="50"/>
      <c r="C109" s="37"/>
      <c r="D109" s="37"/>
      <c r="E109" s="51"/>
      <c r="F109" s="51"/>
      <c r="G109" s="52"/>
      <c r="H109" s="52"/>
      <c r="I109" s="52"/>
      <c r="J109" s="52"/>
      <c r="K109" s="52"/>
      <c r="L109" s="52"/>
      <c r="M109" s="52"/>
      <c r="N109" s="52"/>
      <c r="O109" s="52"/>
      <c r="P109" s="52"/>
      <c r="Q109" s="52"/>
      <c r="R109" s="52"/>
      <c r="S109" s="52"/>
      <c r="T109" s="26"/>
      <c r="U109" s="26"/>
      <c r="V109" s="26"/>
      <c r="W109" s="26"/>
      <c r="X109" s="26"/>
      <c r="Y109" s="26"/>
      <c r="Z109" s="26"/>
      <c r="AA109" s="26"/>
      <c r="AB109" s="26"/>
      <c r="AC109" s="26"/>
      <c r="AD109" s="26"/>
      <c r="AE109" s="26"/>
      <c r="AF109" s="26"/>
      <c r="AG109" s="26"/>
      <c r="AH109" s="26"/>
      <c r="AI109" s="26"/>
      <c r="AJ109" s="26"/>
      <c r="AK109" s="26"/>
    </row>
    <row r="110" spans="1:37">
      <c r="A110" s="5"/>
      <c r="B110" s="50"/>
      <c r="C110" s="37"/>
      <c r="D110" s="37"/>
      <c r="E110" s="51"/>
      <c r="F110" s="51"/>
      <c r="G110" s="52"/>
      <c r="H110" s="52"/>
      <c r="I110" s="52"/>
      <c r="J110" s="52"/>
      <c r="K110" s="52"/>
      <c r="L110" s="52"/>
      <c r="M110" s="52"/>
      <c r="N110" s="52"/>
      <c r="O110" s="52"/>
      <c r="P110" s="52"/>
      <c r="Q110" s="52"/>
      <c r="R110" s="52"/>
      <c r="S110" s="52"/>
      <c r="T110" s="26"/>
      <c r="U110" s="26"/>
      <c r="V110" s="26"/>
      <c r="W110" s="26"/>
      <c r="X110" s="26"/>
      <c r="Y110" s="26"/>
      <c r="Z110" s="26"/>
      <c r="AA110" s="26"/>
      <c r="AB110" s="26"/>
      <c r="AC110" s="26"/>
      <c r="AD110" s="26"/>
      <c r="AE110" s="26"/>
      <c r="AF110" s="26"/>
      <c r="AG110" s="26"/>
      <c r="AH110" s="26"/>
      <c r="AI110" s="26"/>
      <c r="AJ110" s="26"/>
      <c r="AK110" s="26"/>
    </row>
    <row r="111" spans="1:37">
      <c r="A111" s="5"/>
      <c r="B111" s="50"/>
      <c r="C111" s="37"/>
      <c r="D111" s="37"/>
      <c r="E111" s="51"/>
      <c r="F111" s="51"/>
      <c r="G111" s="52"/>
      <c r="H111" s="52"/>
      <c r="I111" s="52"/>
      <c r="J111" s="52"/>
      <c r="K111" s="52"/>
      <c r="L111" s="52"/>
      <c r="M111" s="52"/>
      <c r="N111" s="52"/>
      <c r="O111" s="52"/>
      <c r="P111" s="52"/>
      <c r="Q111" s="52"/>
      <c r="R111" s="52"/>
      <c r="S111" s="52"/>
    </row>
    <row r="112" spans="1:37">
      <c r="A112" s="5"/>
      <c r="B112" s="50"/>
      <c r="C112" s="37"/>
      <c r="D112" s="37"/>
      <c r="E112" s="51"/>
      <c r="F112" s="51"/>
      <c r="G112" s="52"/>
      <c r="H112" s="52"/>
      <c r="I112" s="52"/>
      <c r="J112" s="52"/>
      <c r="K112" s="52"/>
      <c r="L112" s="52"/>
      <c r="M112" s="52"/>
      <c r="N112" s="52"/>
      <c r="O112" s="52"/>
      <c r="P112" s="52"/>
      <c r="Q112" s="52"/>
      <c r="R112" s="52"/>
      <c r="S112" s="52"/>
    </row>
    <row r="113" spans="1:37">
      <c r="A113" s="5"/>
      <c r="B113" s="50"/>
      <c r="C113" s="37"/>
      <c r="D113" s="37"/>
      <c r="E113" s="51"/>
      <c r="F113" s="51"/>
      <c r="G113" s="52"/>
      <c r="H113" s="52"/>
      <c r="I113" s="52"/>
      <c r="J113" s="52"/>
      <c r="K113" s="52"/>
      <c r="L113" s="52"/>
      <c r="M113" s="52"/>
      <c r="N113" s="52"/>
      <c r="O113" s="52"/>
      <c r="P113" s="52"/>
      <c r="Q113" s="52"/>
      <c r="R113" s="52"/>
      <c r="S113" s="52"/>
    </row>
    <row r="114" spans="1:37" s="57" customFormat="1">
      <c r="A114" s="6"/>
      <c r="B114" s="53"/>
      <c r="C114" s="54"/>
      <c r="D114" s="54"/>
      <c r="E114" s="55"/>
      <c r="F114" s="55"/>
      <c r="G114" s="56"/>
      <c r="H114" s="56"/>
      <c r="I114" s="56"/>
      <c r="J114" s="56"/>
      <c r="K114" s="56"/>
      <c r="L114" s="56"/>
      <c r="M114" s="56"/>
      <c r="N114" s="56"/>
      <c r="O114" s="56"/>
      <c r="P114" s="56"/>
      <c r="Q114" s="56"/>
      <c r="R114" s="56"/>
      <c r="S114" s="56"/>
      <c r="T114" s="32"/>
      <c r="U114" s="32"/>
      <c r="V114" s="32"/>
      <c r="W114" s="32"/>
      <c r="X114" s="32"/>
      <c r="Y114" s="32"/>
      <c r="Z114" s="32"/>
      <c r="AA114" s="32"/>
      <c r="AB114" s="32"/>
      <c r="AC114" s="32"/>
      <c r="AD114" s="32"/>
      <c r="AE114" s="32"/>
      <c r="AF114" s="32"/>
      <c r="AG114" s="32"/>
      <c r="AH114" s="32"/>
      <c r="AI114" s="32"/>
      <c r="AJ114" s="32"/>
      <c r="AK114" s="32"/>
    </row>
  </sheetData>
  <mergeCells count="367">
    <mergeCell ref="H33:I33"/>
    <mergeCell ref="K33:L33"/>
    <mergeCell ref="N33:O33"/>
    <mergeCell ref="Q33:R33"/>
    <mergeCell ref="E30:F30"/>
    <mergeCell ref="K40:L40"/>
    <mergeCell ref="N40:O40"/>
    <mergeCell ref="H34:I34"/>
    <mergeCell ref="K34:L34"/>
    <mergeCell ref="N34:O34"/>
    <mergeCell ref="E32:F32"/>
    <mergeCell ref="H37:I37"/>
    <mergeCell ref="E33:F33"/>
    <mergeCell ref="K32:L32"/>
    <mergeCell ref="N32:O32"/>
    <mergeCell ref="N52:O52"/>
    <mergeCell ref="E50:F50"/>
    <mergeCell ref="E49:F49"/>
    <mergeCell ref="N53:O53"/>
    <mergeCell ref="Q40:R40"/>
    <mergeCell ref="N37:O37"/>
    <mergeCell ref="Q37:R37"/>
    <mergeCell ref="H38:I38"/>
    <mergeCell ref="K38:L38"/>
    <mergeCell ref="N38:O38"/>
    <mergeCell ref="Q38:R38"/>
    <mergeCell ref="B1:R1"/>
    <mergeCell ref="C35:D35"/>
    <mergeCell ref="E35:F35"/>
    <mergeCell ref="H35:I35"/>
    <mergeCell ref="K35:L35"/>
    <mergeCell ref="N35:O35"/>
    <mergeCell ref="H48:I48"/>
    <mergeCell ref="K48:L48"/>
    <mergeCell ref="N48:O48"/>
    <mergeCell ref="Q48:R48"/>
    <mergeCell ref="E45:F45"/>
    <mergeCell ref="H41:I41"/>
    <mergeCell ref="K41:L41"/>
    <mergeCell ref="N41:O41"/>
    <mergeCell ref="Q41:R41"/>
    <mergeCell ref="H45:I45"/>
    <mergeCell ref="K45:L45"/>
    <mergeCell ref="N45:O45"/>
    <mergeCell ref="Q45:R45"/>
    <mergeCell ref="H39:I39"/>
    <mergeCell ref="K39:L39"/>
    <mergeCell ref="N39:O39"/>
    <mergeCell ref="Q39:R39"/>
    <mergeCell ref="H14:H15"/>
    <mergeCell ref="C56:D56"/>
    <mergeCell ref="H56:I56"/>
    <mergeCell ref="H52:I52"/>
    <mergeCell ref="E47:F47"/>
    <mergeCell ref="E46:F46"/>
    <mergeCell ref="E48:F48"/>
    <mergeCell ref="Q34:R34"/>
    <mergeCell ref="H36:I36"/>
    <mergeCell ref="K36:L36"/>
    <mergeCell ref="K37:L37"/>
    <mergeCell ref="E34:F34"/>
    <mergeCell ref="Q42:R42"/>
    <mergeCell ref="E42:F42"/>
    <mergeCell ref="H42:I42"/>
    <mergeCell ref="K42:L42"/>
    <mergeCell ref="N42:O42"/>
    <mergeCell ref="Q35:R35"/>
    <mergeCell ref="E41:F41"/>
    <mergeCell ref="E40:F40"/>
    <mergeCell ref="E39:F39"/>
    <mergeCell ref="E38:F38"/>
    <mergeCell ref="E37:F37"/>
    <mergeCell ref="E36:F36"/>
    <mergeCell ref="N36:O36"/>
    <mergeCell ref="N62:O62"/>
    <mergeCell ref="Q62:R62"/>
    <mergeCell ref="K62:L62"/>
    <mergeCell ref="H60:I60"/>
    <mergeCell ref="K60:L60"/>
    <mergeCell ref="N60:O60"/>
    <mergeCell ref="Q60:R60"/>
    <mergeCell ref="H62:I62"/>
    <mergeCell ref="E62:F62"/>
    <mergeCell ref="E60:F60"/>
    <mergeCell ref="H40:I40"/>
    <mergeCell ref="E51:F51"/>
    <mergeCell ref="H51:I51"/>
    <mergeCell ref="H32:I32"/>
    <mergeCell ref="K56:L56"/>
    <mergeCell ref="H57:I57"/>
    <mergeCell ref="N59:O59"/>
    <mergeCell ref="Q59:R59"/>
    <mergeCell ref="H58:I58"/>
    <mergeCell ref="K58:L58"/>
    <mergeCell ref="N58:O58"/>
    <mergeCell ref="Q58:R58"/>
    <mergeCell ref="K59:L59"/>
    <mergeCell ref="N56:O56"/>
    <mergeCell ref="Q56:R56"/>
    <mergeCell ref="E59:F59"/>
    <mergeCell ref="E58:F58"/>
    <mergeCell ref="E53:F53"/>
    <mergeCell ref="E52:F52"/>
    <mergeCell ref="E57:F57"/>
    <mergeCell ref="E56:F56"/>
    <mergeCell ref="H59:I59"/>
    <mergeCell ref="H54:I54"/>
    <mergeCell ref="Q36:R36"/>
    <mergeCell ref="E26:F26"/>
    <mergeCell ref="E27:F27"/>
    <mergeCell ref="E28:F28"/>
    <mergeCell ref="E29:F29"/>
    <mergeCell ref="N29:O29"/>
    <mergeCell ref="Q29:R29"/>
    <mergeCell ref="H28:I28"/>
    <mergeCell ref="K28:L28"/>
    <mergeCell ref="N28:O28"/>
    <mergeCell ref="Q28:R28"/>
    <mergeCell ref="H26:I26"/>
    <mergeCell ref="K26:L26"/>
    <mergeCell ref="N26:O26"/>
    <mergeCell ref="Q26:R26"/>
    <mergeCell ref="H27:I27"/>
    <mergeCell ref="H29:I29"/>
    <mergeCell ref="K29:L29"/>
    <mergeCell ref="Q32:R32"/>
    <mergeCell ref="Q30:R30"/>
    <mergeCell ref="H30:I30"/>
    <mergeCell ref="K30:L30"/>
    <mergeCell ref="N30:O30"/>
    <mergeCell ref="N21:O21"/>
    <mergeCell ref="Q21:R21"/>
    <mergeCell ref="K21:L21"/>
    <mergeCell ref="H31:I31"/>
    <mergeCell ref="K31:L31"/>
    <mergeCell ref="N31:O31"/>
    <mergeCell ref="Q31:R31"/>
    <mergeCell ref="K25:L25"/>
    <mergeCell ref="N25:O25"/>
    <mergeCell ref="Q25:R25"/>
    <mergeCell ref="N24:O24"/>
    <mergeCell ref="H18:I18"/>
    <mergeCell ref="K18:L18"/>
    <mergeCell ref="N18:O18"/>
    <mergeCell ref="Q18:R18"/>
    <mergeCell ref="E21:F21"/>
    <mergeCell ref="K27:L27"/>
    <mergeCell ref="N27:O27"/>
    <mergeCell ref="Q27:R27"/>
    <mergeCell ref="E24:F24"/>
    <mergeCell ref="H24:I24"/>
    <mergeCell ref="K24:L24"/>
    <mergeCell ref="H22:I22"/>
    <mergeCell ref="K22:L22"/>
    <mergeCell ref="N22:O22"/>
    <mergeCell ref="Q22:R22"/>
    <mergeCell ref="H23:I23"/>
    <mergeCell ref="K23:L23"/>
    <mergeCell ref="N23:O23"/>
    <mergeCell ref="Q23:R23"/>
    <mergeCell ref="Q24:R24"/>
    <mergeCell ref="H25:I25"/>
    <mergeCell ref="E23:F23"/>
    <mergeCell ref="H21:I21"/>
    <mergeCell ref="E25:F25"/>
    <mergeCell ref="S16:S17"/>
    <mergeCell ref="Q6:Q7"/>
    <mergeCell ref="K3:L3"/>
    <mergeCell ref="N3:O3"/>
    <mergeCell ref="Q3:R3"/>
    <mergeCell ref="K16:K17"/>
    <mergeCell ref="K4:L4"/>
    <mergeCell ref="N4:O4"/>
    <mergeCell ref="Q4:R4"/>
    <mergeCell ref="K5:L5"/>
    <mergeCell ref="K14:K15"/>
    <mergeCell ref="Q8:Q9"/>
    <mergeCell ref="Q12:Q13"/>
    <mergeCell ref="K8:K9"/>
    <mergeCell ref="S6:S7"/>
    <mergeCell ref="S14:S15"/>
    <mergeCell ref="S10:S11"/>
    <mergeCell ref="S12:S13"/>
    <mergeCell ref="Q14:Q15"/>
    <mergeCell ref="N16:N17"/>
    <mergeCell ref="N12:N13"/>
    <mergeCell ref="Q16:Q17"/>
    <mergeCell ref="K12:K13"/>
    <mergeCell ref="N14:N15"/>
    <mergeCell ref="N2:O2"/>
    <mergeCell ref="Q2:R2"/>
    <mergeCell ref="E10:E11"/>
    <mergeCell ref="N8:N9"/>
    <mergeCell ref="N10:N11"/>
    <mergeCell ref="N5:O5"/>
    <mergeCell ref="Q5:R5"/>
    <mergeCell ref="H6:H7"/>
    <mergeCell ref="K6:K7"/>
    <mergeCell ref="N6:N7"/>
    <mergeCell ref="H3:I3"/>
    <mergeCell ref="Q10:Q11"/>
    <mergeCell ref="H8:H9"/>
    <mergeCell ref="K10:K11"/>
    <mergeCell ref="H4:I4"/>
    <mergeCell ref="H10:H11"/>
    <mergeCell ref="E8:E9"/>
    <mergeCell ref="G10:G11"/>
    <mergeCell ref="P6:P7"/>
    <mergeCell ref="P10:P11"/>
    <mergeCell ref="H5:I5"/>
    <mergeCell ref="A6:A7"/>
    <mergeCell ref="A8:A9"/>
    <mergeCell ref="B8:B9"/>
    <mergeCell ref="C8:C9"/>
    <mergeCell ref="B6:B7"/>
    <mergeCell ref="H2:I2"/>
    <mergeCell ref="K2:L2"/>
    <mergeCell ref="C3:D3"/>
    <mergeCell ref="C2:D2"/>
    <mergeCell ref="E2:F2"/>
    <mergeCell ref="C4:D4"/>
    <mergeCell ref="C5:D5"/>
    <mergeCell ref="G6:G7"/>
    <mergeCell ref="E16:E17"/>
    <mergeCell ref="E12:E13"/>
    <mergeCell ref="C12:C13"/>
    <mergeCell ref="C6:C7"/>
    <mergeCell ref="E6:E7"/>
    <mergeCell ref="E14:E15"/>
    <mergeCell ref="E22:F22"/>
    <mergeCell ref="E18:F18"/>
    <mergeCell ref="B12:B13"/>
    <mergeCell ref="E19:F19"/>
    <mergeCell ref="C30:D30"/>
    <mergeCell ref="C42:D42"/>
    <mergeCell ref="C40:D40"/>
    <mergeCell ref="C41:D41"/>
    <mergeCell ref="A12:A13"/>
    <mergeCell ref="A10:A11"/>
    <mergeCell ref="B10:B11"/>
    <mergeCell ref="C10:C11"/>
    <mergeCell ref="C14:C15"/>
    <mergeCell ref="B14:B15"/>
    <mergeCell ref="A14:A15"/>
    <mergeCell ref="C28:D28"/>
    <mergeCell ref="C25:D25"/>
    <mergeCell ref="C26:D26"/>
    <mergeCell ref="C27:D27"/>
    <mergeCell ref="C24:D24"/>
    <mergeCell ref="B16:B17"/>
    <mergeCell ref="A16:A17"/>
    <mergeCell ref="C23:D23"/>
    <mergeCell ref="C16:C17"/>
    <mergeCell ref="C18:D18"/>
    <mergeCell ref="C21:D21"/>
    <mergeCell ref="C22:D22"/>
    <mergeCell ref="C19:D19"/>
    <mergeCell ref="C62:D62"/>
    <mergeCell ref="E3:F3"/>
    <mergeCell ref="E4:F4"/>
    <mergeCell ref="E5:F5"/>
    <mergeCell ref="C57:D57"/>
    <mergeCell ref="C58:D58"/>
    <mergeCell ref="C59:D59"/>
    <mergeCell ref="C60:D60"/>
    <mergeCell ref="C52:D52"/>
    <mergeCell ref="C31:D31"/>
    <mergeCell ref="E31:F31"/>
    <mergeCell ref="C45:D45"/>
    <mergeCell ref="C46:D46"/>
    <mergeCell ref="C47:D47"/>
    <mergeCell ref="C38:D38"/>
    <mergeCell ref="C39:D39"/>
    <mergeCell ref="C53:D53"/>
    <mergeCell ref="C54:D54"/>
    <mergeCell ref="C29:D29"/>
    <mergeCell ref="C34:D34"/>
    <mergeCell ref="C36:D36"/>
    <mergeCell ref="C37:D37"/>
    <mergeCell ref="C32:D32"/>
    <mergeCell ref="C33:D33"/>
    <mergeCell ref="Q51:R51"/>
    <mergeCell ref="C55:D55"/>
    <mergeCell ref="C48:D48"/>
    <mergeCell ref="C49:D49"/>
    <mergeCell ref="C50:D50"/>
    <mergeCell ref="C51:D51"/>
    <mergeCell ref="Q49:R49"/>
    <mergeCell ref="H50:I50"/>
    <mergeCell ref="K50:L50"/>
    <mergeCell ref="N50:O50"/>
    <mergeCell ref="Q50:R50"/>
    <mergeCell ref="Q53:R53"/>
    <mergeCell ref="Q55:R55"/>
    <mergeCell ref="Q54:R54"/>
    <mergeCell ref="K51:L51"/>
    <mergeCell ref="N51:O51"/>
    <mergeCell ref="E55:F55"/>
    <mergeCell ref="E54:F54"/>
    <mergeCell ref="K54:L54"/>
    <mergeCell ref="N54:O54"/>
    <mergeCell ref="H49:I49"/>
    <mergeCell ref="K49:L49"/>
    <mergeCell ref="N49:O49"/>
    <mergeCell ref="K52:L52"/>
    <mergeCell ref="K47:L47"/>
    <mergeCell ref="N47:O47"/>
    <mergeCell ref="Q47:R47"/>
    <mergeCell ref="C43:D43"/>
    <mergeCell ref="E43:F43"/>
    <mergeCell ref="H43:I43"/>
    <mergeCell ref="K43:L43"/>
    <mergeCell ref="N43:O43"/>
    <mergeCell ref="Q43:R43"/>
    <mergeCell ref="H46:I46"/>
    <mergeCell ref="K46:L46"/>
    <mergeCell ref="H19:I19"/>
    <mergeCell ref="K19:L19"/>
    <mergeCell ref="N19:O19"/>
    <mergeCell ref="Q19:R19"/>
    <mergeCell ref="C20:D20"/>
    <mergeCell ref="E20:F20"/>
    <mergeCell ref="H20:I20"/>
    <mergeCell ref="K20:L20"/>
    <mergeCell ref="N20:O20"/>
    <mergeCell ref="Q20:R20"/>
    <mergeCell ref="C61:D61"/>
    <mergeCell ref="E61:F61"/>
    <mergeCell ref="H61:I61"/>
    <mergeCell ref="K61:L61"/>
    <mergeCell ref="N61:O61"/>
    <mergeCell ref="Q61:R61"/>
    <mergeCell ref="C44:D44"/>
    <mergeCell ref="E44:F44"/>
    <mergeCell ref="H44:I44"/>
    <mergeCell ref="K44:L44"/>
    <mergeCell ref="N44:O44"/>
    <mergeCell ref="Q44:R44"/>
    <mergeCell ref="K57:L57"/>
    <mergeCell ref="N57:O57"/>
    <mergeCell ref="Q57:R57"/>
    <mergeCell ref="H55:I55"/>
    <mergeCell ref="K55:L55"/>
    <mergeCell ref="N55:O55"/>
    <mergeCell ref="Q52:R52"/>
    <mergeCell ref="H53:I53"/>
    <mergeCell ref="K53:L53"/>
    <mergeCell ref="N46:O46"/>
    <mergeCell ref="Q46:R46"/>
    <mergeCell ref="H47:I47"/>
    <mergeCell ref="P12:P13"/>
    <mergeCell ref="P14:P15"/>
    <mergeCell ref="P16:P17"/>
    <mergeCell ref="G12:G13"/>
    <mergeCell ref="G14:G15"/>
    <mergeCell ref="G16:G17"/>
    <mergeCell ref="J6:J7"/>
    <mergeCell ref="J12:J13"/>
    <mergeCell ref="J14:J15"/>
    <mergeCell ref="J16:J17"/>
    <mergeCell ref="M6:M7"/>
    <mergeCell ref="M10:M11"/>
    <mergeCell ref="M12:M13"/>
    <mergeCell ref="M14:M15"/>
    <mergeCell ref="M16:M17"/>
    <mergeCell ref="H16:H17"/>
    <mergeCell ref="H12:H13"/>
  </mergeCells>
  <phoneticPr fontId="9"/>
  <printOptions horizontalCentered="1"/>
  <pageMargins left="0.23622047244094491" right="0.23622047244094491" top="0.59055118110236227" bottom="0.19685039370078741" header="0.31496062992125984" footer="7.874015748031496E-2"/>
  <pageSetup paperSize="9" scale="60" fitToHeight="0" orientation="landscape" r:id="rId1"/>
  <headerFooter alignWithMargins="0">
    <oddHeader>&amp;L&amp;D</oddHeader>
  </headerFooter>
  <rowBreaks count="5" manualBreakCount="5">
    <brk id="31" max="18" man="1"/>
    <brk id="38" max="18" man="1"/>
    <brk id="41" max="18" man="1"/>
    <brk id="47" max="18" man="1"/>
    <brk id="55" max="1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4" sqref="N34"/>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Trademarks</vt:lpstr>
      <vt:lpstr>Sheet1</vt:lpstr>
      <vt:lpstr>Trademarks!Print_Area</vt:lpstr>
      <vt:lpstr>Trademarks!Print_Titles</vt:lpstr>
    </vt:vector>
  </TitlesOfParts>
  <Company>O.H.I.M.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HAVERMANS</dc:creator>
  <cp:lastModifiedBy>Lowry, Leigh</cp:lastModifiedBy>
  <cp:lastPrinted>2014-07-07T08:10:35Z</cp:lastPrinted>
  <dcterms:created xsi:type="dcterms:W3CDTF">2007-10-25T16:10:04Z</dcterms:created>
  <dcterms:modified xsi:type="dcterms:W3CDTF">2016-06-23T22:42:01Z</dcterms:modified>
</cp:coreProperties>
</file>