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owry\Documents\TM5\Project Common Stat Indicators EUIPO\"/>
    </mc:Choice>
  </mc:AlternateContent>
  <bookViews>
    <workbookView xWindow="0" yWindow="0" windowWidth="28800" windowHeight="12300" tabRatio="886"/>
  </bookViews>
  <sheets>
    <sheet name="Trademarks" sheetId="6" r:id="rId1"/>
    <sheet name="Sheet1" sheetId="7" r:id="rId2"/>
  </sheets>
  <definedNames>
    <definedName name="_xlnm._FilterDatabase" localSheetId="0" hidden="1">Trademarks!$A$1:$S$1</definedName>
    <definedName name="_xlnm.Print_Area" localSheetId="0">Trademarks!$A$1:$S$61</definedName>
    <definedName name="_xlnm.Print_Titles" localSheetId="0">Trademarks!$1:$1</definedName>
  </definedNames>
  <calcPr calcId="162913"/>
</workbook>
</file>

<file path=xl/calcChain.xml><?xml version="1.0" encoding="utf-8"?>
<calcChain xmlns="http://schemas.openxmlformats.org/spreadsheetml/2006/main">
  <c r="F15" i="6" l="1"/>
  <c r="F13" i="6"/>
  <c r="F11" i="6"/>
  <c r="F9" i="6"/>
  <c r="H28" i="6" l="1"/>
  <c r="H27" i="6"/>
  <c r="H26" i="6"/>
  <c r="K53" i="6" l="1"/>
  <c r="K36" i="6"/>
  <c r="K35" i="6"/>
  <c r="K34" i="6"/>
  <c r="K33" i="6"/>
  <c r="K32" i="6"/>
  <c r="K24" i="6"/>
  <c r="K39" i="6" s="1"/>
  <c r="K13" i="6" l="1"/>
  <c r="K11" i="6"/>
  <c r="L5" i="6" l="1"/>
  <c r="L7" i="6"/>
  <c r="L9" i="6"/>
  <c r="L11" i="6" l="1"/>
  <c r="L13" i="6"/>
  <c r="L15" i="6"/>
  <c r="K52" i="6"/>
</calcChain>
</file>

<file path=xl/comments1.xml><?xml version="1.0" encoding="utf-8"?>
<comments xmlns="http://schemas.openxmlformats.org/spreadsheetml/2006/main">
  <authors>
    <author>René HAVERMANS</author>
  </authors>
  <commentList>
    <comment ref="K2" authorId="0" shapeId="0">
      <text>
        <r>
          <rPr>
            <b/>
            <sz val="9"/>
            <color indexed="81"/>
            <rFont val="Tahoma"/>
            <family val="2"/>
          </rPr>
          <t>René HAVERMANS:</t>
        </r>
        <r>
          <rPr>
            <sz val="9"/>
            <color indexed="81"/>
            <rFont val="Tahoma"/>
            <family val="2"/>
          </rPr>
          <t xml:space="preserve">
only filings at OHIM. No filings at National Offices included.</t>
        </r>
      </text>
    </comment>
    <comment ref="H32" authorId="0" shapeId="0">
      <text>
        <r>
          <rPr>
            <b/>
            <sz val="9"/>
            <color indexed="81"/>
            <rFont val="Tahoma"/>
            <family val="2"/>
          </rPr>
          <t xml:space="preserve">KIPO's statistics in this regard does not include application refused due to formalities issues. </t>
        </r>
      </text>
    </comment>
    <comment ref="K32" authorId="0" shapeId="0">
      <text>
        <r>
          <rPr>
            <b/>
            <sz val="9"/>
            <color indexed="81"/>
            <rFont val="Tahoma"/>
            <family val="2"/>
          </rPr>
          <t>René HAVERMANS:</t>
        </r>
        <r>
          <rPr>
            <sz val="9"/>
            <color indexed="81"/>
            <rFont val="Tahoma"/>
            <family val="2"/>
          </rPr>
          <t xml:space="preserve">
included: deficiency notification on classification, AG, and filing date.Formalities are excluded.</t>
        </r>
      </text>
    </comment>
    <comment ref="B34" authorId="0" shapeId="0">
      <text>
        <r>
          <rPr>
            <b/>
            <sz val="9"/>
            <color indexed="81"/>
            <rFont val="Tahoma"/>
            <family val="2"/>
          </rPr>
          <t>OHIM AG refusal: descriptive, lack of distinctive character, generic, deceptive, against public morality, quality indications, cuantities, kind of goods, intended purpose, values, geographical origin.</t>
        </r>
      </text>
    </comment>
    <comment ref="K34" authorId="0" shapeId="0">
      <text>
        <r>
          <rPr>
            <b/>
            <sz val="9"/>
            <color indexed="81"/>
            <rFont val="Tahoma"/>
            <family val="2"/>
          </rPr>
          <t>René HAVERMANS:</t>
        </r>
        <r>
          <rPr>
            <sz val="9"/>
            <color indexed="81"/>
            <rFont val="Tahoma"/>
            <family val="2"/>
          </rPr>
          <t xml:space="preserve">
All filings</t>
        </r>
      </text>
    </comment>
    <comment ref="K40" authorId="0" shapeId="0">
      <text>
        <r>
          <rPr>
            <b/>
            <sz val="9"/>
            <color indexed="81"/>
            <rFont val="Tahoma"/>
            <family val="2"/>
          </rPr>
          <t>BSC2.3.1</t>
        </r>
      </text>
    </comment>
    <comment ref="H42"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2"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43"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3"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44" authorId="0" shapeId="0">
      <text>
        <r>
          <rPr>
            <b/>
            <sz val="9"/>
            <color indexed="81"/>
            <rFont val="Tahoma"/>
            <family val="2"/>
          </rPr>
          <t>Period from the date on which an application is received  with the KIPO to the date on which the KIPO sends a notice of preliminary rejection or publication to the applicant</t>
        </r>
      </text>
    </comment>
    <comment ref="K44" authorId="0" shape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H51" authorId="0" shapeId="0">
      <text>
        <r>
          <rPr>
            <b/>
            <sz val="9"/>
            <color indexed="81"/>
            <rFont val="Tahoma"/>
            <family val="2"/>
          </rPr>
          <t>The KIPO would like to define examiner who are qualified to conduct a substantive examination on the registrablity of trademark.</t>
        </r>
      </text>
    </comment>
    <comment ref="K51" authorId="0" shapeId="0">
      <text>
        <r>
          <rPr>
            <b/>
            <sz val="9"/>
            <color indexed="81"/>
            <rFont val="Tahoma"/>
            <family val="2"/>
          </rPr>
          <t>René HAVERMANS:</t>
        </r>
        <r>
          <rPr>
            <sz val="9"/>
            <color indexed="81"/>
            <rFont val="Tahoma"/>
            <family val="2"/>
          </rPr>
          <t xml:space="preserve">
only trademark examiners counted. </t>
        </r>
      </text>
    </comment>
    <comment ref="K54" authorId="0" shapeId="0">
      <text>
        <r>
          <rPr>
            <b/>
            <sz val="9"/>
            <color indexed="81"/>
            <rFont val="Tahoma"/>
            <family val="2"/>
          </rPr>
          <t>René HAVERMANS:</t>
        </r>
        <r>
          <rPr>
            <sz val="9"/>
            <color indexed="81"/>
            <rFont val="Tahoma"/>
            <family val="2"/>
          </rPr>
          <t xml:space="preserve">
Total number of classes examined independently if first action letter is send or if file makes it onto registration. </t>
        </r>
      </text>
    </comment>
    <comment ref="K56" authorId="0" shapeId="0">
      <text>
        <r>
          <rPr>
            <b/>
            <sz val="8"/>
            <color indexed="81"/>
            <rFont val="Tahoma"/>
            <family val="2"/>
          </rPr>
          <t>René HAVERMANS:</t>
        </r>
        <r>
          <rPr>
            <sz val="8"/>
            <color indexed="81"/>
            <rFont val="Tahoma"/>
            <family val="2"/>
          </rPr>
          <t xml:space="preserve">
Additional classes 150 Euro (185,30 CHF) each</t>
        </r>
      </text>
    </comment>
    <comment ref="K60" authorId="0" shapeId="0">
      <text>
        <r>
          <rPr>
            <b/>
            <sz val="8"/>
            <color indexed="81"/>
            <rFont val="Tahoma"/>
            <family val="2"/>
          </rPr>
          <t>René HAVERMANS:</t>
        </r>
        <r>
          <rPr>
            <sz val="8"/>
            <color indexed="81"/>
            <rFont val="Tahoma"/>
            <family val="2"/>
          </rPr>
          <t xml:space="preserve">
Additional classes 400 Euro (494,12 CHF)  each</t>
        </r>
      </text>
    </comment>
  </commentList>
</comments>
</file>

<file path=xl/sharedStrings.xml><?xml version="1.0" encoding="utf-8"?>
<sst xmlns="http://schemas.openxmlformats.org/spreadsheetml/2006/main" count="312" uniqueCount="253">
  <si>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</si>
  <si>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</si>
  <si>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 via e-filing</t>
  </si>
  <si>
    <t>Processing time</t>
  </si>
  <si>
    <t>Trademarks registered</t>
  </si>
  <si>
    <t>% via e-opposition</t>
  </si>
  <si>
    <t>Avg. No. of classes per application</t>
  </si>
  <si>
    <t>% of oppositions closed without decision</t>
  </si>
  <si>
    <t>Trademark applications (direct filings)</t>
  </si>
  <si>
    <t>% of decisions in opposition complying with office's practice</t>
  </si>
  <si>
    <t xml:space="preserve">Time to take a decision on substance in opposition </t>
  </si>
  <si>
    <t>Time from reception of application (direct filings) to registration (without oppositions)</t>
  </si>
  <si>
    <t>Quality of decisions</t>
  </si>
  <si>
    <t>Workflow ratios</t>
  </si>
  <si>
    <t>Avg. No. of classes per IR</t>
  </si>
  <si>
    <t xml:space="preserve">Average number of Nice Classification classes claimed per IR </t>
  </si>
  <si>
    <t>Number of  International Registrations that during the relevant period WIPO has notified to you as designated country of extension</t>
  </si>
  <si>
    <t>% of decisions in examination complying with quality criteria</t>
  </si>
  <si>
    <t>Productivity</t>
  </si>
  <si>
    <t>International registrations (IRs)</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</si>
  <si>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</si>
  <si>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</si>
  <si>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</si>
  <si>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</si>
  <si>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</si>
  <si>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</si>
  <si>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 of opposed published applications or registrations (International Registrations)</t>
  </si>
  <si>
    <t>Fee structure</t>
  </si>
  <si>
    <t>Fee for filling an opposition</t>
  </si>
  <si>
    <t>Fee for filing an application</t>
  </si>
  <si>
    <t>Fee for filing a renewal</t>
  </si>
  <si>
    <t>Name</t>
  </si>
  <si>
    <t>Domestic market for OHIM is European Union.</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</si>
  <si>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</si>
  <si>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</si>
  <si>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&gt; Number of TM from Japan</t>
  </si>
  <si>
    <t>&gt; Number of TM from US</t>
  </si>
  <si>
    <t xml:space="preserve">Number of valid trademark registrations (in force). </t>
  </si>
  <si>
    <t xml:space="preserve">Total Number of examiners </t>
  </si>
  <si>
    <t>Total Number of classes examined</t>
  </si>
  <si>
    <t>KPI</t>
  </si>
  <si>
    <t>Elapsed time from the date of of ready for decision of an opposition to the date the decision settling the case is actually notified to the parties for all decisions notified during the relevant period. (average))</t>
  </si>
  <si>
    <t>The total number of trademarks formally recorded for the first time in your register of trademarks during the relevant period. Excluding the number of renewal registrations</t>
    <phoneticPr fontId="3" type="noConversion"/>
  </si>
  <si>
    <t>please indicate a fee for how many classes</t>
    <phoneticPr fontId="3" type="noConversion"/>
  </si>
  <si>
    <t>Fee for registration</t>
    <phoneticPr fontId="3" type="noConversion"/>
  </si>
  <si>
    <t>please indicate fee for how many classes</t>
    <phoneticPr fontId="3" type="noConversion"/>
  </si>
  <si>
    <t>Fee for filling a trial</t>
    <phoneticPr fontId="3" type="noConversion"/>
  </si>
  <si>
    <t>&gt; Number of TM from Korea</t>
  </si>
  <si>
    <t>&gt; Number of TM from China</t>
  </si>
  <si>
    <t>Oppositions settled between parties</t>
  </si>
  <si>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</si>
  <si>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</si>
  <si>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Oppositions settled by decision</t>
  </si>
  <si>
    <t>Total number of opposition files closed with decision</t>
  </si>
  <si>
    <t>% of the second renewal registrations</t>
  </si>
  <si>
    <t>% of the third renewal registrations</t>
  </si>
  <si>
    <t>Percentage of published trademark applications (direct filings) or registrations that are the object of an opposition (JPO takes post-grant opposition system). Please explain system in remarks column.</t>
  </si>
  <si>
    <t>Average number of registrations issued per examiner during the relevant period. Taken all examiners in Trademark department. An examiner is defined as someone who could give final approval for registration.</t>
  </si>
  <si>
    <t>The percentage of renewed registrations is the percentage of registrations which, when the renewable period has expired during the relevant period, has eventually been renewed.</t>
  </si>
  <si>
    <t>KIPO</t>
  </si>
  <si>
    <t>JPO</t>
  </si>
  <si>
    <t>OHIM</t>
  </si>
  <si>
    <t>SAIC</t>
  </si>
  <si>
    <t>USPTO</t>
  </si>
  <si>
    <t>Total number of applications from foreign market</t>
    <phoneticPr fontId="10"/>
  </si>
  <si>
    <t>Description</t>
    <phoneticPr fontId="10"/>
  </si>
  <si>
    <t>Total number of applications from Japan</t>
    <phoneticPr fontId="10"/>
  </si>
  <si>
    <t>IRs</t>
    <phoneticPr fontId="10"/>
  </si>
  <si>
    <t>Direct filings</t>
    <phoneticPr fontId="10"/>
  </si>
  <si>
    <t>Total number of applications from Korea</t>
    <phoneticPr fontId="10"/>
  </si>
  <si>
    <t>Total number of applications from EU</t>
    <phoneticPr fontId="10"/>
  </si>
  <si>
    <t>Total number of applications from China</t>
    <phoneticPr fontId="10"/>
  </si>
  <si>
    <t>Total number of applications from US</t>
    <phoneticPr fontId="10"/>
  </si>
  <si>
    <t>&gt; Number of TM from EU http://europa.eu/about-eu/countries/index_en.htm</t>
  </si>
  <si>
    <t>First 2nd renewals will arrive in Yr2017</t>
  </si>
  <si>
    <t>First 3rd renewals will arrive in Yr2027</t>
  </si>
  <si>
    <t>350€ (independent nº of classes)</t>
  </si>
  <si>
    <t>800€ (appeal fee, independent nº of classes)</t>
  </si>
  <si>
    <t>1.350€ e-renewal or 1.500€ renewal through fax, mail (includes 3 classes)</t>
  </si>
  <si>
    <t>1.350€ (1.667,65 CHF) e-renewal or 1.500€ (1.852,95 CHF) renewal through fax, mail (includes 3 classes)</t>
  </si>
  <si>
    <t>350€ (432,36 CHF)  (independent nº of classes)</t>
  </si>
  <si>
    <t>800€ (988,24 CHF) (appeal fee, independent nº of classes)</t>
  </si>
  <si>
    <t>Percentage of applications (direct filings) for which  the examiner considers the trademark applied for was not eligible for registration for any reason  (i.e. non-distinctive, similarity, etc.) and notifies a letter of objection to the applicant. Final decisions are not included.</t>
  </si>
  <si>
    <t>Forecast for next three years</t>
  </si>
  <si>
    <t>Forecast of TM filings (national + international). % of increase/decrease in respect to previous year.</t>
  </si>
  <si>
    <t>Yr 2014: +5%
Yr 2015: +5,1%
Yr 2016: +5,1%</t>
  </si>
  <si>
    <t>Avg. No. of G&amp;S per application.</t>
  </si>
  <si>
    <t>Avg. No. of G&amp;S per IR.</t>
  </si>
  <si>
    <t>Average number of goods and services per IR.</t>
  </si>
  <si>
    <t>Average number of goods and services per application. (direct filings)</t>
  </si>
  <si>
    <t>The total number of current valid registered trademarks. Valid means those not being expired, cancelled or invalidated.</t>
  </si>
  <si>
    <t>Time from reception of application to first action. (All filings)</t>
  </si>
  <si>
    <t>Time from reception of application to first action (direct filings)</t>
  </si>
  <si>
    <t>Time from reception of application to first action (IR filings)</t>
  </si>
  <si>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</si>
  <si>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900€ (1.297,07 CHF) e-filing (three classes).
1.050€ (1.297,07 CHF) filing through fax, mail (three classes).</t>
  </si>
  <si>
    <t>Remarks USPTO</t>
  </si>
  <si>
    <t>Remarks JPO</t>
  </si>
  <si>
    <t>Remarks KIPO</t>
  </si>
  <si>
    <t>Remarks OHIM</t>
  </si>
  <si>
    <t>Remarks SAIC</t>
  </si>
  <si>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</si>
  <si>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r>
      <t xml:space="preserve">Trademark applications </t>
    </r>
    <r>
      <rPr>
        <sz val="10"/>
        <rFont val="Arial"/>
        <family val="2"/>
      </rPr>
      <t>coming from domestic market</t>
    </r>
  </si>
  <si>
    <r>
      <t>Trademark applications</t>
    </r>
    <r>
      <rPr>
        <sz val="10"/>
        <rFont val="Arial"/>
        <family val="2"/>
      </rPr>
      <t xml:space="preserve"> coming from foreign market</t>
    </r>
  </si>
  <si>
    <r>
      <t xml:space="preserve">Oppositions </t>
    </r>
    <r>
      <rPr>
        <sz val="10"/>
        <rFont val="Arial"/>
        <family val="2"/>
      </rPr>
      <t>filed</t>
    </r>
  </si>
  <si>
    <r>
      <t xml:space="preserve">% of </t>
    </r>
    <r>
      <rPr>
        <sz val="10"/>
        <rFont val="Arial"/>
        <family val="2"/>
      </rPr>
      <t>the first renewed registrations</t>
    </r>
  </si>
  <si>
    <r>
      <t xml:space="preserve">Percentage of applications (direct filings) for which  the examiner considers the trademark applied for was not eligible for registration based on </t>
    </r>
    <r>
      <rPr>
        <sz val="10"/>
        <rFont val="Arial"/>
        <family val="2"/>
      </rPr>
      <t>informalities only. Percentages of final decisions are not included.</t>
    </r>
  </si>
  <si>
    <r>
      <t xml:space="preserve">Percentage of applications (direct filings) for which  the examiner considers the trademark applied for was not eligible for registration based on </t>
    </r>
    <r>
      <rPr>
        <sz val="10"/>
        <rFont val="Arial"/>
        <family val="2"/>
      </rPr>
      <t>absolute grounds only. Percentages of final decisions are not included.</t>
    </r>
  </si>
  <si>
    <r>
      <t xml:space="preserve">   </t>
    </r>
    <r>
      <rPr>
        <sz val="10"/>
        <rFont val="ＭＳ Ｐゴシック"/>
        <family val="3"/>
        <charset val="128"/>
      </rPr>
      <t>　</t>
    </r>
    <r>
      <rPr>
        <sz val="10"/>
        <rFont val="Arial"/>
        <family val="2"/>
      </rPr>
      <t xml:space="preserve">&gt;% of applications notified a letter of provisional refusal on </t>
    </r>
    <r>
      <rPr>
        <strike/>
        <sz val="10"/>
        <rFont val="Arial"/>
        <family val="2"/>
      </rPr>
      <t>objected in</t>
    </r>
    <r>
      <rPr>
        <sz val="10"/>
        <rFont val="Arial"/>
        <family val="2"/>
      </rPr>
      <t xml:space="preserve"> </t>
    </r>
    <r>
      <rPr>
        <sz val="10"/>
        <rFont val="ＭＳ Ｐゴシック"/>
        <family val="3"/>
        <charset val="128"/>
      </rPr>
      <t>　
　　　</t>
    </r>
    <r>
      <rPr>
        <sz val="10"/>
        <rFont val="Arial"/>
        <family val="2"/>
      </rPr>
      <t>classification.</t>
    </r>
  </si>
  <si>
    <r>
      <t xml:space="preserve">Percentage of the applications (direct filings) for which the examiner considered that there was a need to amend the classification </t>
    </r>
    <r>
      <rPr>
        <sz val="10"/>
        <rFont val="Arial"/>
        <family val="2"/>
      </rPr>
      <t>or indication of goods and services and notified a letter of objection to the applicant.  Percentages of final decisions are not included.</t>
    </r>
  </si>
  <si>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</si>
  <si>
    <r>
      <t>% of opposed published applications or registrations</t>
    </r>
    <r>
      <rPr>
        <sz val="10"/>
        <rFont val="Arial"/>
        <family val="2"/>
      </rPr>
      <t xml:space="preserve"> (direct filings)</t>
    </r>
  </si>
  <si>
    <r>
      <t>% of appealed examination decisions</t>
    </r>
    <r>
      <rPr>
        <sz val="10"/>
        <rFont val="Arial"/>
        <family val="2"/>
      </rPr>
      <t xml:space="preserve"> of final refusals</t>
    </r>
  </si>
  <si>
    <r>
      <t>Total output</t>
    </r>
    <r>
      <rPr>
        <sz val="10"/>
        <rFont val="Arial"/>
        <family val="2"/>
      </rPr>
      <t xml:space="preserve"> of decisions of registration per examiner</t>
    </r>
  </si>
  <si>
    <r>
      <t xml:space="preserve">Total output of </t>
    </r>
    <r>
      <rPr>
        <sz val="10"/>
        <rFont val="Arial"/>
        <family val="2"/>
      </rPr>
      <t>final decisions of refusal per examiner</t>
    </r>
  </si>
  <si>
    <r>
      <t>Average number of</t>
    </r>
    <r>
      <rPr>
        <sz val="10"/>
        <rFont val="Arial"/>
        <family val="2"/>
      </rPr>
      <t xml:space="preserve"> final refusals issued per examiner during the relevant period. Taken all examiners in Trademark department.</t>
    </r>
  </si>
  <si>
    <t>% of applications notified a letter of provisional refusal in substantive examination for any reason.</t>
  </si>
  <si>
    <t xml:space="preserve">% of applications % of applications notified a letter on informalities. </t>
  </si>
  <si>
    <r>
      <t xml:space="preserve">% of applications notified a letter of provisional refusal </t>
    </r>
    <r>
      <rPr>
        <sz val="10"/>
        <rFont val="Arial"/>
        <family val="2"/>
      </rPr>
      <t>on absolute grounds.</t>
    </r>
  </si>
  <si>
    <r>
      <t xml:space="preserve">% of IRs  notified a letter of provisional refusal </t>
    </r>
    <r>
      <rPr>
        <sz val="10"/>
        <rFont val="Arial"/>
        <family val="2"/>
      </rPr>
      <t>in examination</t>
    </r>
  </si>
  <si>
    <t>108,515 (319,068 classes)</t>
  </si>
  <si>
    <t>21,886 (53,307 clases)</t>
  </si>
  <si>
    <t>16 days</t>
  </si>
  <si>
    <t>10 days</t>
  </si>
  <si>
    <t>12 days</t>
  </si>
  <si>
    <t>124 days</t>
  </si>
  <si>
    <t>39 days</t>
  </si>
  <si>
    <r>
      <rPr>
        <sz val="10"/>
        <rFont val="돋움"/>
        <family val="3"/>
        <charset val="129"/>
      </rPr>
      <t>국내상표출원건수</t>
    </r>
    <r>
      <rPr>
        <sz val="10"/>
        <rFont val="Arial"/>
        <family val="2"/>
      </rPr>
      <t>(</t>
    </r>
    <r>
      <rPr>
        <sz val="10"/>
        <rFont val="돋움"/>
        <family val="3"/>
        <charset val="129"/>
      </rPr>
      <t>류</t>
    </r>
    <r>
      <rPr>
        <sz val="10"/>
        <rFont val="Arial"/>
        <family val="2"/>
      </rPr>
      <t xml:space="preserve"> </t>
    </r>
    <r>
      <rPr>
        <sz val="10"/>
        <rFont val="돋움"/>
        <family val="3"/>
        <charset val="129"/>
      </rPr>
      <t>기준</t>
    </r>
    <r>
      <rPr>
        <sz val="10"/>
        <rFont val="Arial"/>
        <family val="2"/>
      </rPr>
      <t>)</t>
    </r>
  </si>
  <si>
    <r>
      <rPr>
        <sz val="10"/>
        <rFont val="돋움"/>
        <family val="3"/>
        <charset val="129"/>
      </rPr>
      <t>국제상표출원</t>
    </r>
    <r>
      <rPr>
        <sz val="10"/>
        <rFont val="Arial"/>
        <family val="2"/>
      </rPr>
      <t xml:space="preserve"> </t>
    </r>
    <r>
      <rPr>
        <sz val="10"/>
        <rFont val="돋움"/>
        <family val="3"/>
        <charset val="129"/>
      </rPr>
      <t>지정국</t>
    </r>
    <r>
      <rPr>
        <sz val="10"/>
        <rFont val="Arial"/>
        <family val="2"/>
      </rPr>
      <t xml:space="preserve"> </t>
    </r>
    <r>
      <rPr>
        <sz val="10"/>
        <rFont val="돋움"/>
        <family val="3"/>
        <charset val="129"/>
      </rPr>
      <t>건수</t>
    </r>
    <r>
      <rPr>
        <sz val="10"/>
        <rFont val="Arial"/>
        <family val="2"/>
      </rPr>
      <t>(</t>
    </r>
    <r>
      <rPr>
        <sz val="10"/>
        <rFont val="돋움"/>
        <family val="3"/>
        <charset val="129"/>
      </rPr>
      <t>류기준</t>
    </r>
    <r>
      <rPr>
        <sz val="10"/>
        <rFont val="Arial"/>
        <family val="2"/>
      </rPr>
      <t>)</t>
    </r>
  </si>
  <si>
    <r>
      <rPr>
        <sz val="10"/>
        <rFont val="돋움"/>
        <family val="3"/>
        <charset val="129"/>
      </rPr>
      <t>전체</t>
    </r>
    <r>
      <rPr>
        <sz val="10"/>
        <rFont val="Arial"/>
        <family val="2"/>
      </rPr>
      <t>(</t>
    </r>
    <r>
      <rPr>
        <sz val="10"/>
        <rFont val="돋움"/>
        <family val="3"/>
        <charset val="129"/>
      </rPr>
      <t>국내국제포함</t>
    </r>
    <r>
      <rPr>
        <sz val="10"/>
        <rFont val="Arial"/>
        <family val="2"/>
      </rPr>
      <t>)</t>
    </r>
    <r>
      <rPr>
        <sz val="10"/>
        <rFont val="돋움"/>
        <family val="3"/>
        <charset val="129"/>
      </rPr>
      <t>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내국인</t>
    </r>
    <r>
      <rPr>
        <sz val="10"/>
        <rFont val="Arial"/>
        <family val="2"/>
      </rPr>
      <t xml:space="preserve"> </t>
    </r>
    <r>
      <rPr>
        <sz val="10"/>
        <rFont val="돋움"/>
        <family val="3"/>
        <charset val="129"/>
      </rPr>
      <t>비율</t>
    </r>
  </si>
  <si>
    <r>
      <rPr>
        <sz val="10"/>
        <rFont val="돋움"/>
        <family val="3"/>
        <charset val="129"/>
      </rPr>
      <t>국내출원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외국인</t>
    </r>
    <r>
      <rPr>
        <sz val="10"/>
        <rFont val="Arial"/>
        <family val="2"/>
      </rPr>
      <t xml:space="preserve"> </t>
    </r>
    <r>
      <rPr>
        <sz val="10"/>
        <rFont val="돋움"/>
        <family val="3"/>
        <charset val="129"/>
      </rPr>
      <t>건수</t>
    </r>
  </si>
  <si>
    <t>국제출원 중 외국인 건수</t>
  </si>
  <si>
    <t>국내출원 중 일본인 건수</t>
  </si>
  <si>
    <t>국제출원 중 일본인 건수</t>
  </si>
  <si>
    <t>국내출원 중 내국인(한국인)건수</t>
  </si>
  <si>
    <t>국제출원 중 내국인(한국인)건수</t>
  </si>
  <si>
    <t>국내출원 중 EU 건수</t>
  </si>
  <si>
    <t>국제출원 중 EU 건수</t>
  </si>
  <si>
    <t>국내출원 중 중국인 건수</t>
  </si>
  <si>
    <t>국제출원 중 중국인 건수</t>
  </si>
  <si>
    <t>국내출원 중 미국인 건수</t>
  </si>
  <si>
    <t>국제출원 중 미국인 건수</t>
  </si>
  <si>
    <r>
      <rPr>
        <sz val="10"/>
        <rFont val="돋움"/>
        <family val="3"/>
        <charset val="129"/>
      </rPr>
      <t>국내출원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</si>
  <si>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</si>
  <si>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국내</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</si>
  <si>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</si>
  <si>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설정등록건수</t>
    </r>
    <r>
      <rPr>
        <sz val="10"/>
        <rFont val="Arial"/>
        <family val="2"/>
      </rPr>
      <t>(</t>
    </r>
    <r>
      <rPr>
        <sz val="10"/>
        <rFont val="돋움"/>
        <family val="3"/>
        <charset val="129"/>
      </rPr>
      <t>류기준</t>
    </r>
    <r>
      <rPr>
        <sz val="10"/>
        <rFont val="Arial"/>
        <family val="2"/>
      </rPr>
      <t xml:space="preserve">)
</t>
    </r>
    <r>
      <rPr>
        <sz val="10"/>
        <rFont val="돋움"/>
        <family val="3"/>
        <charset val="129"/>
      </rPr>
      <t>상정</t>
    </r>
  </si>
  <si>
    <t>존속권리 현황서류철기준</t>
    <phoneticPr fontId="10"/>
  </si>
  <si>
    <t>이의신청건수
상정</t>
  </si>
  <si>
    <t>전체이의결정 중 취하포기기타 건수
상정</t>
  </si>
  <si>
    <t>전체이의결정 중 등록결정 또는 거절결정 된 건수
상정</t>
  </si>
  <si>
    <r>
      <t>1</t>
    </r>
    <r>
      <rPr>
        <sz val="10"/>
        <rFont val="돋움"/>
        <family val="3"/>
        <charset val="129"/>
      </rPr>
      <t>차</t>
    </r>
    <r>
      <rPr>
        <sz val="10"/>
        <rFont val="Arial"/>
        <family val="2"/>
      </rPr>
      <t>(</t>
    </r>
    <r>
      <rPr>
        <sz val="10"/>
        <rFont val="돋움"/>
        <family val="3"/>
        <charset val="129"/>
      </rPr>
      <t>최초</t>
    </r>
    <r>
      <rPr>
        <sz val="10"/>
        <rFont val="Arial"/>
        <family val="2"/>
      </rPr>
      <t xml:space="preserve">) </t>
    </r>
    <r>
      <rPr>
        <sz val="10"/>
        <rFont val="돋움"/>
        <family val="3"/>
        <charset val="129"/>
      </rPr>
      <t xml:space="preserve">갱신등록률
</t>
    </r>
    <r>
      <rPr>
        <sz val="10"/>
        <rFont val="Arial"/>
        <family val="2"/>
      </rPr>
      <t>* 2005</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2014</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(20161008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20161008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1</t>
    </r>
    <r>
      <rPr>
        <sz val="10"/>
        <rFont val="돋움"/>
        <family val="3"/>
        <charset val="129"/>
      </rPr>
      <t>차</t>
    </r>
    <r>
      <rPr>
        <sz val="10"/>
        <rFont val="Arial"/>
        <family val="2"/>
      </rPr>
      <t xml:space="preserve"> </t>
    </r>
    <r>
      <rPr>
        <sz val="10"/>
        <rFont val="돋움"/>
        <family val="3"/>
        <charset val="129"/>
      </rPr>
      <t>갱신</t>
    </r>
    <r>
      <rPr>
        <sz val="10"/>
        <rFont val="Arial"/>
        <family val="2"/>
      </rPr>
      <t>(10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 xml:space="preserve">일어난건
</t>
    </r>
  </si>
  <si>
    <r>
      <t>2</t>
    </r>
    <r>
      <rPr>
        <sz val="10"/>
        <rFont val="돋움"/>
        <family val="3"/>
        <charset val="129"/>
      </rPr>
      <t>차</t>
    </r>
    <r>
      <rPr>
        <sz val="10"/>
        <rFont val="Arial"/>
        <family val="2"/>
      </rPr>
      <t xml:space="preserve"> </t>
    </r>
    <r>
      <rPr>
        <sz val="10"/>
        <rFont val="돋움"/>
        <family val="3"/>
        <charset val="129"/>
      </rPr>
      <t xml:space="preserve">갱신등록률
</t>
    </r>
    <r>
      <rPr>
        <sz val="10"/>
        <rFont val="Arial"/>
        <family val="2"/>
      </rPr>
      <t>* 1995</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2014</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(20161008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20161008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2</t>
    </r>
    <r>
      <rPr>
        <sz val="10"/>
        <rFont val="돋움"/>
        <family val="3"/>
        <charset val="129"/>
      </rPr>
      <t>차</t>
    </r>
    <r>
      <rPr>
        <sz val="10"/>
        <rFont val="Arial"/>
        <family val="2"/>
      </rPr>
      <t xml:space="preserve"> </t>
    </r>
    <r>
      <rPr>
        <sz val="10"/>
        <rFont val="돋움"/>
        <family val="3"/>
        <charset val="129"/>
      </rPr>
      <t>갱신</t>
    </r>
    <r>
      <rPr>
        <sz val="10"/>
        <rFont val="Arial"/>
        <family val="2"/>
      </rPr>
      <t>(20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일어난건</t>
    </r>
  </si>
  <si>
    <r>
      <t>3</t>
    </r>
    <r>
      <rPr>
        <sz val="10"/>
        <rFont val="돋움"/>
        <family val="3"/>
        <charset val="129"/>
      </rPr>
      <t>차</t>
    </r>
    <r>
      <rPr>
        <sz val="10"/>
        <rFont val="Arial"/>
        <family val="2"/>
      </rPr>
      <t xml:space="preserve"> </t>
    </r>
    <r>
      <rPr>
        <sz val="10"/>
        <rFont val="돋움"/>
        <family val="3"/>
        <charset val="129"/>
      </rPr>
      <t xml:space="preserve">갱신등록률
</t>
    </r>
    <r>
      <rPr>
        <sz val="10"/>
        <rFont val="Arial"/>
        <family val="2"/>
      </rPr>
      <t>* 1985</t>
    </r>
    <r>
      <rPr>
        <sz val="10"/>
        <rFont val="돋움"/>
        <family val="3"/>
        <charset val="129"/>
      </rPr>
      <t>년</t>
    </r>
    <r>
      <rPr>
        <sz val="10"/>
        <rFont val="Arial"/>
        <family val="2"/>
      </rPr>
      <t xml:space="preserve"> </t>
    </r>
    <r>
      <rPr>
        <sz val="10"/>
        <rFont val="돋움"/>
        <family val="3"/>
        <charset val="129"/>
      </rPr>
      <t>설정등록된건중</t>
    </r>
    <r>
      <rPr>
        <sz val="10"/>
        <rFont val="Arial"/>
        <family val="2"/>
      </rPr>
      <t xml:space="preserve"> 2014</t>
    </r>
    <r>
      <rPr>
        <sz val="10"/>
        <rFont val="돋움"/>
        <family val="3"/>
        <charset val="129"/>
      </rPr>
      <t>년</t>
    </r>
    <r>
      <rPr>
        <sz val="10"/>
        <rFont val="Arial"/>
        <family val="2"/>
      </rPr>
      <t xml:space="preserve"> </t>
    </r>
    <r>
      <rPr>
        <sz val="10"/>
        <rFont val="돋움"/>
        <family val="3"/>
        <charset val="129"/>
      </rPr>
      <t>말까지</t>
    </r>
    <r>
      <rPr>
        <sz val="10"/>
        <rFont val="Arial"/>
        <family val="2"/>
      </rPr>
      <t xml:space="preserve"> </t>
    </r>
    <r>
      <rPr>
        <sz val="10"/>
        <rFont val="돋움"/>
        <family val="3"/>
        <charset val="129"/>
      </rPr>
      <t>존속</t>
    </r>
    <r>
      <rPr>
        <sz val="10"/>
        <rFont val="Arial"/>
        <family val="2"/>
      </rPr>
      <t xml:space="preserve">(20161008 </t>
    </r>
    <r>
      <rPr>
        <sz val="10"/>
        <rFont val="돋움"/>
        <family val="3"/>
        <charset val="129"/>
      </rPr>
      <t>추출데이터기준의</t>
    </r>
    <r>
      <rPr>
        <sz val="10"/>
        <rFont val="Arial"/>
        <family val="2"/>
      </rPr>
      <t xml:space="preserve"> </t>
    </r>
    <r>
      <rPr>
        <sz val="10"/>
        <rFont val="돋움"/>
        <family val="3"/>
        <charset val="129"/>
      </rPr>
      <t>등록원부상태</t>
    </r>
    <r>
      <rPr>
        <sz val="10"/>
        <rFont val="Arial"/>
        <family val="2"/>
      </rPr>
      <t>)</t>
    </r>
    <r>
      <rPr>
        <sz val="10"/>
        <rFont val="돋움"/>
        <family val="3"/>
        <charset val="129"/>
      </rPr>
      <t>하였고</t>
    </r>
    <r>
      <rPr>
        <sz val="10"/>
        <rFont val="Arial"/>
        <family val="2"/>
      </rPr>
      <t xml:space="preserve">, </t>
    </r>
    <r>
      <rPr>
        <sz val="10"/>
        <rFont val="돋움"/>
        <family val="3"/>
        <charset val="129"/>
      </rPr>
      <t>그중</t>
    </r>
    <r>
      <rPr>
        <sz val="10"/>
        <rFont val="Arial"/>
        <family val="2"/>
      </rPr>
      <t xml:space="preserve">20161008 </t>
    </r>
    <r>
      <rPr>
        <sz val="10"/>
        <rFont val="돋움"/>
        <family val="3"/>
        <charset val="129"/>
      </rPr>
      <t>데이터</t>
    </r>
    <r>
      <rPr>
        <sz val="10"/>
        <rFont val="Arial"/>
        <family val="2"/>
      </rPr>
      <t xml:space="preserve"> </t>
    </r>
    <r>
      <rPr>
        <sz val="10"/>
        <rFont val="돋움"/>
        <family val="3"/>
        <charset val="129"/>
      </rPr>
      <t>추출일까지</t>
    </r>
    <r>
      <rPr>
        <sz val="10"/>
        <rFont val="Arial"/>
        <family val="2"/>
      </rPr>
      <t xml:space="preserve"> 3</t>
    </r>
    <r>
      <rPr>
        <sz val="10"/>
        <rFont val="돋움"/>
        <family val="3"/>
        <charset val="129"/>
      </rPr>
      <t>차</t>
    </r>
    <r>
      <rPr>
        <sz val="10"/>
        <rFont val="Arial"/>
        <family val="2"/>
      </rPr>
      <t xml:space="preserve"> </t>
    </r>
    <r>
      <rPr>
        <sz val="10"/>
        <rFont val="돋움"/>
        <family val="3"/>
        <charset val="129"/>
      </rPr>
      <t>갱신</t>
    </r>
    <r>
      <rPr>
        <sz val="10"/>
        <rFont val="Arial"/>
        <family val="2"/>
      </rPr>
      <t>(30</t>
    </r>
    <r>
      <rPr>
        <sz val="10"/>
        <rFont val="돋움"/>
        <family val="3"/>
        <charset val="129"/>
      </rPr>
      <t>년차</t>
    </r>
    <r>
      <rPr>
        <sz val="10"/>
        <rFont val="Arial"/>
        <family val="2"/>
      </rPr>
      <t xml:space="preserve"> </t>
    </r>
    <r>
      <rPr>
        <sz val="10"/>
        <rFont val="돋움"/>
        <family val="3"/>
        <charset val="129"/>
      </rPr>
      <t>이상</t>
    </r>
    <r>
      <rPr>
        <sz val="10"/>
        <rFont val="Arial"/>
        <family val="2"/>
      </rPr>
      <t xml:space="preserve"> </t>
    </r>
    <r>
      <rPr>
        <sz val="10"/>
        <rFont val="돋움"/>
        <family val="3"/>
        <charset val="129"/>
      </rPr>
      <t>갱신등록</t>
    </r>
    <r>
      <rPr>
        <sz val="10"/>
        <rFont val="Arial"/>
        <family val="2"/>
      </rPr>
      <t>)</t>
    </r>
    <r>
      <rPr>
        <sz val="10"/>
        <rFont val="돋움"/>
        <family val="3"/>
        <charset val="129"/>
      </rPr>
      <t>이</t>
    </r>
    <r>
      <rPr>
        <sz val="10"/>
        <rFont val="Arial"/>
        <family val="2"/>
      </rPr>
      <t xml:space="preserve"> </t>
    </r>
    <r>
      <rPr>
        <sz val="10"/>
        <rFont val="돋움"/>
        <family val="3"/>
        <charset val="129"/>
      </rPr>
      <t>일어난건</t>
    </r>
  </si>
  <si>
    <t>전체출원건 중 전자출원건 비율</t>
  </si>
  <si>
    <t>자료없음</t>
  </si>
  <si>
    <t>국내출원 의제통지율</t>
  </si>
  <si>
    <t>국제출원 1차심사 의제통지 비율
상정</t>
  </si>
  <si>
    <r>
      <rPr>
        <sz val="10"/>
        <rFont val="돋움"/>
        <family val="3"/>
        <charset val="129"/>
      </rPr>
      <t>국내상표이의신청비율
상정
국내상표</t>
    </r>
    <r>
      <rPr>
        <sz val="10"/>
        <rFont val="Arial"/>
        <family val="2"/>
      </rPr>
      <t xml:space="preserve"> </t>
    </r>
    <r>
      <rPr>
        <sz val="10"/>
        <rFont val="돋움"/>
        <family val="3"/>
        <charset val="129"/>
      </rPr>
      <t>이의신청건수</t>
    </r>
    <r>
      <rPr>
        <sz val="10"/>
        <rFont val="Arial"/>
        <family val="2"/>
      </rPr>
      <t>/</t>
    </r>
    <r>
      <rPr>
        <sz val="10"/>
        <rFont val="돋움"/>
        <family val="3"/>
        <charset val="129"/>
      </rPr>
      <t>국내상표</t>
    </r>
    <r>
      <rPr>
        <sz val="10"/>
        <rFont val="Arial"/>
        <family val="2"/>
      </rPr>
      <t xml:space="preserve"> 1</t>
    </r>
    <r>
      <rPr>
        <sz val="10"/>
        <rFont val="돋움"/>
        <family val="3"/>
        <charset val="129"/>
      </rPr>
      <t>차</t>
    </r>
    <r>
      <rPr>
        <sz val="10"/>
        <rFont val="Arial"/>
        <family val="2"/>
      </rPr>
      <t xml:space="preserve"> </t>
    </r>
    <r>
      <rPr>
        <sz val="10"/>
        <rFont val="돋움"/>
        <family val="3"/>
        <charset val="129"/>
      </rPr>
      <t>착수공고건수</t>
    </r>
    <r>
      <rPr>
        <sz val="10"/>
        <rFont val="Arial"/>
        <family val="2"/>
      </rPr>
      <t>(</t>
    </r>
    <r>
      <rPr>
        <sz val="10"/>
        <rFont val="돋움"/>
        <family val="3"/>
        <charset val="129"/>
      </rPr>
      <t>서류철</t>
    </r>
    <r>
      <rPr>
        <sz val="10"/>
        <rFont val="Arial"/>
        <family val="2"/>
      </rPr>
      <t>)
= 2,190/96,055 = 2.2%</t>
    </r>
  </si>
  <si>
    <r>
      <rPr>
        <sz val="10"/>
        <rFont val="돋움"/>
        <family val="3"/>
        <charset val="129"/>
      </rPr>
      <t>국제상표</t>
    </r>
    <r>
      <rPr>
        <sz val="10"/>
        <rFont val="Arial"/>
        <family val="2"/>
      </rPr>
      <t xml:space="preserve"> </t>
    </r>
    <r>
      <rPr>
        <sz val="10"/>
        <rFont val="돋움"/>
        <family val="3"/>
        <charset val="129"/>
      </rPr>
      <t>이의신청</t>
    </r>
    <r>
      <rPr>
        <sz val="10"/>
        <rFont val="Arial"/>
        <family val="2"/>
      </rPr>
      <t xml:space="preserve"> </t>
    </r>
    <r>
      <rPr>
        <sz val="10"/>
        <rFont val="돋움"/>
        <family val="3"/>
        <charset val="129"/>
      </rPr>
      <t>비율
상정
국내상표</t>
    </r>
    <r>
      <rPr>
        <sz val="10"/>
        <rFont val="Arial"/>
        <family val="2"/>
      </rPr>
      <t xml:space="preserve"> </t>
    </r>
    <r>
      <rPr>
        <sz val="10"/>
        <rFont val="돋움"/>
        <family val="3"/>
        <charset val="129"/>
      </rPr>
      <t>이의신청건수</t>
    </r>
    <r>
      <rPr>
        <sz val="10"/>
        <rFont val="Arial"/>
        <family val="2"/>
      </rPr>
      <t>/</t>
    </r>
    <r>
      <rPr>
        <sz val="10"/>
        <rFont val="돋움"/>
        <family val="3"/>
        <charset val="129"/>
      </rPr>
      <t>국내상표</t>
    </r>
    <r>
      <rPr>
        <sz val="10"/>
        <rFont val="Arial"/>
        <family val="2"/>
      </rPr>
      <t xml:space="preserve"> 1</t>
    </r>
    <r>
      <rPr>
        <sz val="10"/>
        <rFont val="돋움"/>
        <family val="3"/>
        <charset val="129"/>
      </rPr>
      <t>차</t>
    </r>
    <r>
      <rPr>
        <sz val="10"/>
        <rFont val="Arial"/>
        <family val="2"/>
      </rPr>
      <t xml:space="preserve"> </t>
    </r>
    <r>
      <rPr>
        <sz val="10"/>
        <rFont val="돋움"/>
        <family val="3"/>
        <charset val="129"/>
      </rPr>
      <t>착수공고건수</t>
    </r>
    <r>
      <rPr>
        <sz val="10"/>
        <rFont val="Arial"/>
        <family val="2"/>
      </rPr>
      <t>(</t>
    </r>
    <r>
      <rPr>
        <sz val="10"/>
        <rFont val="돋움"/>
        <family val="3"/>
        <charset val="129"/>
      </rPr>
      <t>서류철</t>
    </r>
    <r>
      <rPr>
        <sz val="10"/>
        <rFont val="Arial"/>
        <family val="2"/>
      </rPr>
      <t>)
= 38/3,700 = 1.0%</t>
    </r>
  </si>
  <si>
    <r>
      <rPr>
        <sz val="10"/>
        <rFont val="돋움"/>
        <family val="3"/>
        <charset val="129"/>
      </rPr>
      <t>이의결정</t>
    </r>
    <r>
      <rPr>
        <sz val="10"/>
        <rFont val="Arial"/>
        <family val="2"/>
      </rPr>
      <t xml:space="preserve"> </t>
    </r>
    <r>
      <rPr>
        <sz val="10"/>
        <rFont val="돋움"/>
        <family val="3"/>
        <charset val="129"/>
      </rPr>
      <t>중</t>
    </r>
    <r>
      <rPr>
        <sz val="10"/>
        <rFont val="Arial"/>
        <family val="2"/>
      </rPr>
      <t xml:space="preserve"> </t>
    </r>
    <r>
      <rPr>
        <sz val="10"/>
        <rFont val="돋움"/>
        <family val="3"/>
        <charset val="129"/>
      </rPr>
      <t>취하포기기타</t>
    </r>
    <r>
      <rPr>
        <sz val="10"/>
        <rFont val="Arial"/>
        <family val="2"/>
      </rPr>
      <t xml:space="preserve"> </t>
    </r>
    <r>
      <rPr>
        <sz val="10"/>
        <rFont val="돋움"/>
        <family val="3"/>
        <charset val="129"/>
      </rPr>
      <t xml:space="preserve">비율
상정
</t>
    </r>
    <r>
      <rPr>
        <sz val="10"/>
        <rFont val="Arial"/>
        <family val="2"/>
      </rPr>
      <t>= 108/2,509 = 5.5%</t>
    </r>
  </si>
  <si>
    <r>
      <rPr>
        <sz val="10"/>
        <rFont val="돋움"/>
        <family val="3"/>
        <charset val="129"/>
      </rPr>
      <t>거절불복심판청구</t>
    </r>
    <r>
      <rPr>
        <sz val="10"/>
        <rFont val="Arial"/>
        <family val="2"/>
      </rPr>
      <t>(</t>
    </r>
    <r>
      <rPr>
        <sz val="10"/>
        <rFont val="돋움"/>
        <family val="3"/>
        <charset val="129"/>
      </rPr>
      <t>서류철</t>
    </r>
    <r>
      <rPr>
        <sz val="10"/>
        <rFont val="Arial"/>
        <family val="2"/>
      </rPr>
      <t>)/</t>
    </r>
    <r>
      <rPr>
        <sz val="10"/>
        <rFont val="돋움"/>
        <family val="3"/>
        <charset val="129"/>
      </rPr>
      <t>거절결정건수</t>
    </r>
    <r>
      <rPr>
        <sz val="10"/>
        <rFont val="Arial"/>
        <family val="2"/>
      </rPr>
      <t>(</t>
    </r>
    <r>
      <rPr>
        <sz val="10"/>
        <rFont val="돋움"/>
        <family val="3"/>
        <charset val="129"/>
      </rPr>
      <t>서류철</t>
    </r>
    <r>
      <rPr>
        <sz val="10"/>
        <rFont val="Arial"/>
        <family val="2"/>
      </rPr>
      <t>)</t>
    </r>
    <r>
      <rPr>
        <sz val="10"/>
        <rFont val="돋움"/>
        <family val="3"/>
        <charset val="129"/>
      </rPr>
      <t xml:space="preserve">
</t>
    </r>
    <r>
      <rPr>
        <sz val="10"/>
        <rFont val="Arial"/>
        <family val="2"/>
      </rPr>
      <t>=1554/34008</t>
    </r>
  </si>
  <si>
    <r>
      <t xml:space="preserve">4.7 </t>
    </r>
    <r>
      <rPr>
        <sz val="10"/>
        <rFont val="돋움"/>
        <family val="3"/>
        <charset val="129"/>
      </rPr>
      <t>개월</t>
    </r>
  </si>
  <si>
    <t>상표전체1차심사처리기간
상정</t>
  </si>
  <si>
    <r>
      <t xml:space="preserve">4.6 </t>
    </r>
    <r>
      <rPr>
        <sz val="10"/>
        <rFont val="돋움"/>
        <family val="3"/>
        <charset val="129"/>
      </rPr>
      <t>개월</t>
    </r>
  </si>
  <si>
    <t>국내1차심사처리기간
상정</t>
  </si>
  <si>
    <r>
      <t xml:space="preserve">5.5 </t>
    </r>
    <r>
      <rPr>
        <sz val="10"/>
        <rFont val="돋움"/>
        <family val="3"/>
        <charset val="129"/>
      </rPr>
      <t>개월</t>
    </r>
  </si>
  <si>
    <t>국제1차심사처리기간
상정</t>
  </si>
  <si>
    <r>
      <t xml:space="preserve">9.7 </t>
    </r>
    <r>
      <rPr>
        <sz val="10"/>
        <rFont val="돋움"/>
        <family val="3"/>
        <charset val="129"/>
      </rPr>
      <t>개월</t>
    </r>
  </si>
  <si>
    <t>국내종결기간
상정</t>
  </si>
  <si>
    <r>
      <t xml:space="preserve">7.6 </t>
    </r>
    <r>
      <rPr>
        <sz val="10"/>
        <rFont val="돋움"/>
        <family val="3"/>
        <charset val="129"/>
      </rPr>
      <t>개월</t>
    </r>
  </si>
  <si>
    <t>이의심사처리기간</t>
    <phoneticPr fontId="10"/>
  </si>
  <si>
    <t>심사적합률</t>
    <phoneticPr fontId="10"/>
  </si>
  <si>
    <t>등록결정건수(서류철)/심사관수(정원)
상정
= 120,210/103</t>
  </si>
  <si>
    <r>
      <rPr>
        <sz val="10"/>
        <rFont val="돋움"/>
        <family val="3"/>
        <charset val="129"/>
      </rPr>
      <t>거절결정건수</t>
    </r>
    <r>
      <rPr>
        <sz val="10"/>
        <rFont val="Arial"/>
        <family val="2"/>
      </rPr>
      <t>(</t>
    </r>
    <r>
      <rPr>
        <sz val="10"/>
        <rFont val="돋움"/>
        <family val="3"/>
        <charset val="129"/>
      </rPr>
      <t>서류철</t>
    </r>
    <r>
      <rPr>
        <sz val="10"/>
        <rFont val="Arial"/>
        <family val="2"/>
      </rPr>
      <t>)/</t>
    </r>
    <r>
      <rPr>
        <sz val="10"/>
        <rFont val="돋움"/>
        <family val="3"/>
        <charset val="129"/>
      </rPr>
      <t>심사관수</t>
    </r>
    <r>
      <rPr>
        <sz val="10"/>
        <rFont val="Arial"/>
        <family val="2"/>
      </rPr>
      <t>(</t>
    </r>
    <r>
      <rPr>
        <sz val="10"/>
        <rFont val="돋움"/>
        <family val="3"/>
        <charset val="129"/>
      </rPr>
      <t>정원</t>
    </r>
    <r>
      <rPr>
        <sz val="10"/>
        <rFont val="Arial"/>
        <family val="2"/>
      </rPr>
      <t xml:space="preserve">)
</t>
    </r>
    <r>
      <rPr>
        <sz val="10"/>
        <rFont val="돋움"/>
        <family val="3"/>
        <charset val="129"/>
      </rPr>
      <t xml:space="preserve">상정
</t>
    </r>
    <r>
      <rPr>
        <sz val="10"/>
        <rFont val="Arial"/>
        <family val="2"/>
      </rPr>
      <t>= 34,270/111</t>
    </r>
  </si>
  <si>
    <r>
      <rPr>
        <sz val="10"/>
        <rFont val="돋움"/>
        <family val="3"/>
        <charset val="129"/>
      </rPr>
      <t>류</t>
    </r>
    <r>
      <rPr>
        <sz val="10"/>
        <rFont val="Arial"/>
        <family val="2"/>
      </rPr>
      <t xml:space="preserve">(class) </t>
    </r>
    <r>
      <rPr>
        <sz val="10"/>
        <rFont val="돋움"/>
        <family val="3"/>
        <charset val="129"/>
      </rPr>
      <t>기준</t>
    </r>
    <r>
      <rPr>
        <sz val="10"/>
        <rFont val="Arial"/>
        <family val="2"/>
      </rPr>
      <t xml:space="preserve"> 1</t>
    </r>
    <r>
      <rPr>
        <sz val="10"/>
        <rFont val="돋움"/>
        <family val="3"/>
        <charset val="129"/>
      </rPr>
      <t>차심사</t>
    </r>
    <r>
      <rPr>
        <sz val="10"/>
        <rFont val="Arial"/>
        <family val="2"/>
      </rPr>
      <t xml:space="preserve"> </t>
    </r>
    <r>
      <rPr>
        <sz val="10"/>
        <rFont val="돋움"/>
        <family val="3"/>
        <charset val="129"/>
      </rPr>
      <t>처리건수
류</t>
    </r>
    <r>
      <rPr>
        <sz val="10"/>
        <rFont val="Arial"/>
        <family val="2"/>
      </rPr>
      <t xml:space="preserve">(class) </t>
    </r>
    <r>
      <rPr>
        <sz val="10"/>
        <rFont val="돋움"/>
        <family val="3"/>
        <charset val="129"/>
      </rPr>
      <t>기준</t>
    </r>
    <r>
      <rPr>
        <sz val="10"/>
        <rFont val="Arial"/>
        <family val="2"/>
      </rPr>
      <t xml:space="preserve"> </t>
    </r>
    <r>
      <rPr>
        <sz val="10"/>
        <rFont val="돋움"/>
        <family val="3"/>
        <charset val="129"/>
      </rPr>
      <t>종결</t>
    </r>
    <r>
      <rPr>
        <sz val="10"/>
        <rFont val="Arial"/>
        <family val="2"/>
      </rPr>
      <t xml:space="preserve"> </t>
    </r>
    <r>
      <rPr>
        <sz val="10"/>
        <rFont val="돋움"/>
        <family val="3"/>
        <charset val="129"/>
      </rPr>
      <t>처리건수는</t>
    </r>
    <r>
      <rPr>
        <sz val="10"/>
        <rFont val="Arial"/>
        <family val="2"/>
      </rPr>
      <t xml:space="preserve"> 214,101</t>
    </r>
    <r>
      <rPr>
        <sz val="10"/>
        <rFont val="돋움"/>
        <family val="3"/>
        <charset val="129"/>
      </rPr>
      <t>건</t>
    </r>
  </si>
  <si>
    <t>KRW 62,000(54.1CHF) e-filing (one class)
KRW 72,000(62.9CHF) e-filing (one class)</t>
    <phoneticPr fontId="10"/>
  </si>
  <si>
    <t>1CHF=1,145KRW</t>
    <phoneticPr fontId="10"/>
  </si>
  <si>
    <t>KRW 211,000 (184CHF)
(one class)</t>
    <phoneticPr fontId="10"/>
  </si>
  <si>
    <t>KRW 50,000 (43.7CHF)
(one class)</t>
    <phoneticPr fontId="10"/>
  </si>
  <si>
    <t>KRW 240,000(210CHF) 
e-filing (one class)
KRW 260,000(227CHF)
e-filnig (one class)</t>
    <phoneticPr fontId="10"/>
  </si>
  <si>
    <t>KRW 310,000(270CHF)
(one class)</t>
    <phoneticPr fontId="10"/>
  </si>
  <si>
    <t>Yr 2015: +15.4%
Yr 2016: +3.5%
Yr 2017: +2.0%</t>
    <phoneticPr fontId="10"/>
  </si>
  <si>
    <t>131,299
（313,342classes）</t>
  </si>
  <si>
    <t>15,984
(34,360classes)</t>
  </si>
  <si>
    <t>JPO adopts post-grant opposition system</t>
    <phoneticPr fontId="10"/>
  </si>
  <si>
    <t>N/A</t>
    <phoneticPr fontId="10"/>
  </si>
  <si>
    <t>JPO accepts no oppositions online.</t>
    <phoneticPr fontId="10"/>
  </si>
  <si>
    <t>4.0months</t>
    <phoneticPr fontId="10"/>
  </si>
  <si>
    <t>JPO provides "pendency period from the application date to the date of first substantive office legal action which includes notification of  provisional refusal and notification of grant a registration" for this KPI. The first substantive office legal action is NOT an action to fix formalities in the JPO.</t>
    <phoneticPr fontId="10"/>
  </si>
  <si>
    <t>3.9months</t>
    <phoneticPr fontId="10"/>
  </si>
  <si>
    <t>5.1months</t>
    <phoneticPr fontId="10"/>
  </si>
  <si>
    <t>5.4months</t>
    <phoneticPr fontId="10"/>
  </si>
  <si>
    <t>8.1months</t>
  </si>
  <si>
    <r>
      <t>JPO has no data corresponding to indicators.</t>
    </r>
    <r>
      <rPr>
        <sz val="10"/>
        <rFont val="ＭＳ Ｐゴシック"/>
        <family val="3"/>
        <charset val="128"/>
      </rPr>
      <t xml:space="preserve">
</t>
    </r>
    <r>
      <rPr>
        <sz val="10"/>
        <rFont val="Arial"/>
        <family val="2"/>
      </rPr>
      <t xml:space="preserve">A ratio of cases in which the quality evaluation of judgment on distinctiveness is more than "average", is 87.7%. </t>
    </r>
  </si>
  <si>
    <t xml:space="preserve">JPO has no data available in terms of quality control of its decisions in opposition. </t>
    <phoneticPr fontId="10"/>
  </si>
  <si>
    <t>JPO would like to clarify whether each office provides total number of classes examined as first action or final action. JPO is providing total number of classes which first action letter has notified.</t>
    <phoneticPr fontId="10"/>
  </si>
  <si>
    <r>
      <rPr>
        <sz val="10"/>
        <rFont val="ＭＳ Ｐゴシック"/>
        <family val="3"/>
        <charset val="128"/>
      </rPr>
      <t>￥</t>
    </r>
    <r>
      <rPr>
        <sz val="10"/>
        <rFont val="Arial"/>
        <family val="2"/>
      </rPr>
      <t xml:space="preserve">3,400 + </t>
    </r>
    <r>
      <rPr>
        <sz val="10"/>
        <rFont val="ＭＳ Ｐゴシック"/>
        <family val="3"/>
        <charset val="128"/>
      </rPr>
      <t>￥</t>
    </r>
    <r>
      <rPr>
        <sz val="10"/>
        <rFont val="Arial"/>
        <family val="2"/>
      </rPr>
      <t xml:space="preserve"> 8,600 per class</t>
    </r>
  </si>
  <si>
    <t>\28,200 per class</t>
    <phoneticPr fontId="3" type="noConversion"/>
  </si>
  <si>
    <r>
      <rPr>
        <sz val="10"/>
        <rFont val="ＭＳ Ｐゴシック"/>
        <family val="3"/>
        <charset val="128"/>
      </rPr>
      <t>￥</t>
    </r>
    <r>
      <rPr>
        <sz val="10"/>
        <rFont val="Arial"/>
        <family val="2"/>
      </rPr>
      <t xml:space="preserve">3,000 + </t>
    </r>
    <r>
      <rPr>
        <sz val="10"/>
        <rFont val="ＭＳ Ｐゴシック"/>
        <family val="3"/>
        <charset val="128"/>
      </rPr>
      <t>￥</t>
    </r>
    <r>
      <rPr>
        <sz val="10"/>
        <rFont val="Arial"/>
        <family val="2"/>
      </rPr>
      <t xml:space="preserve"> 8,000 per class</t>
    </r>
  </si>
  <si>
    <r>
      <t xml:space="preserve">\15,000 </t>
    </r>
    <r>
      <rPr>
        <sz val="10"/>
        <rFont val="ＭＳ Ｐゴシック"/>
        <family val="3"/>
        <charset val="128"/>
      </rPr>
      <t>＋</t>
    </r>
    <r>
      <rPr>
        <sz val="10"/>
        <rFont val="Arial"/>
        <family val="2"/>
      </rPr>
      <t>\40,000 per class</t>
    </r>
  </si>
  <si>
    <r>
      <rPr>
        <sz val="10"/>
        <rFont val="ＭＳ Ｐゴシック"/>
        <family val="3"/>
        <charset val="128"/>
      </rPr>
      <t>￥</t>
    </r>
    <r>
      <rPr>
        <sz val="10"/>
        <rFont val="Arial"/>
        <family val="2"/>
      </rPr>
      <t>38,800 per class</t>
    </r>
  </si>
  <si>
    <r>
      <rPr>
        <sz val="10"/>
        <rFont val="ＭＳ Ｐゴシック"/>
        <family val="3"/>
        <charset val="128"/>
      </rPr>
      <t>￥</t>
    </r>
    <r>
      <rPr>
        <sz val="10"/>
        <rFont val="Arial"/>
        <family val="2"/>
      </rPr>
      <t>48,500 per class</t>
    </r>
  </si>
  <si>
    <t>N/A</t>
    <phoneticPr fontId="10"/>
  </si>
  <si>
    <t>JPO has no forecast data available.</t>
    <phoneticPr fontId="10"/>
  </si>
  <si>
    <t>353,936 (467,332)</t>
  </si>
  <si>
    <t>21,448 (49,931)</t>
  </si>
  <si>
    <t>301,416 (387,900)</t>
  </si>
  <si>
    <t>73,968 (129,363)</t>
  </si>
  <si>
    <t>52,520 (79,432)</t>
  </si>
  <si>
    <t>3,789 (6,658)</t>
  </si>
  <si>
    <t>2,261 (3,651)</t>
  </si>
  <si>
    <t>1,528 (3,007)</t>
  </si>
  <si>
    <t>2,955 (4,382)</t>
  </si>
  <si>
    <t>2,334 (3,340)</t>
  </si>
  <si>
    <t>621 (1,042)</t>
  </si>
  <si>
    <t>26,711 (59,055)</t>
  </si>
  <si>
    <t>13,584 (25,857)</t>
  </si>
  <si>
    <t>13,127 (33,198)</t>
  </si>
  <si>
    <t>13,944 (16,131)</t>
  </si>
  <si>
    <t>12,931 (14,643)</t>
  </si>
  <si>
    <t>excludes Hong Kong &amp; Macau</t>
  </si>
  <si>
    <t>1,013 (1,488)</t>
  </si>
  <si>
    <t>N/A</t>
  </si>
  <si>
    <t>not tracked</t>
  </si>
  <si>
    <t>As of 1/1/2016</t>
  </si>
  <si>
    <t>121,392 registrations issued in CY 2005; 46,995 renewed</t>
  </si>
  <si>
    <t>72,568 registrations issued in CY 1995 (10 year term); 63,624 registrations issued in CY 1985 (20 year term);  31,261 renewed 2nd time</t>
  </si>
  <si>
    <t>28,026 registrations issued in CY 1975; 2,937 renewed 3rd time</t>
  </si>
  <si>
    <t>274904 total pubs, 258867 excluding Madrid</t>
  </si>
  <si>
    <t>16035 REPs published in 2015; 325 oppositions filed</t>
  </si>
  <si>
    <t>5550 total oppositions terminated; 88 final decisions rendered</t>
  </si>
  <si>
    <t>3.0 months</t>
  </si>
  <si>
    <t>9.8 months</t>
  </si>
  <si>
    <t>Includes IR filings; excludes suspended applications and appeals</t>
  </si>
  <si>
    <t>tracked by fiscal quarter:
Q1 = 13 weeks
Q2 = 10.3 weeks
Q3 = 13 weeks
Q4 = 11.1 weeks</t>
  </si>
  <si>
    <t>98.0% (first actions)
97.7% (final actions &amp; approvals)</t>
  </si>
  <si>
    <t>Not tracked</t>
  </si>
  <si>
    <t>number is approvals for registration, not actual registrations issued</t>
  </si>
  <si>
    <t>$375.00/class (paper)
$325.00/class (TEAS)
$275.00/class (TEAS RF)
$225.00/class (TEAS +)</t>
  </si>
  <si>
    <t>none</t>
  </si>
  <si>
    <t>$300.00/class</t>
  </si>
  <si>
    <t>$400.00/class (paper)
$300.00/class (TEAS)</t>
  </si>
  <si>
    <t>Section 9 renewal. Section  8 affidavit of continued use ($100/class, regardless of method) must also be filed concurrently.</t>
  </si>
  <si>
    <t>CY 16: +6.1%
CY 17: +7.7%
CY 18: +8.1%</t>
  </si>
  <si>
    <t>N/A</t>
    <phoneticPr fontId="8"/>
  </si>
  <si>
    <t>N/A</t>
    <phoneticPr fontId="8"/>
  </si>
  <si>
    <r>
      <t xml:space="preserve">RMB </t>
    </r>
    <r>
      <rPr>
        <sz val="10"/>
        <rFont val="宋体"/>
        <charset val="134"/>
      </rPr>
      <t>￥</t>
    </r>
    <r>
      <rPr>
        <sz val="10"/>
        <rFont val="Arial"/>
        <family val="2"/>
      </rPr>
      <t xml:space="preserve"> 800 per class</t>
    </r>
  </si>
  <si>
    <r>
      <rPr>
        <sz val="10"/>
        <rFont val="宋体"/>
        <charset val="134"/>
      </rPr>
      <t>￥</t>
    </r>
    <r>
      <rPr>
        <sz val="10"/>
        <rFont val="Arial"/>
        <family val="2"/>
      </rPr>
      <t>0</t>
    </r>
  </si>
  <si>
    <r>
      <t xml:space="preserve">RMB </t>
    </r>
    <r>
      <rPr>
        <sz val="10"/>
        <rFont val="宋体"/>
        <charset val="134"/>
      </rPr>
      <t>￥</t>
    </r>
    <r>
      <rPr>
        <sz val="10"/>
        <rFont val="Arial"/>
        <family val="2"/>
      </rPr>
      <t xml:space="preserve"> 1000 per clas</t>
    </r>
  </si>
  <si>
    <r>
      <t xml:space="preserve">RMB </t>
    </r>
    <r>
      <rPr>
        <sz val="10"/>
        <rFont val="宋体"/>
        <charset val="134"/>
      </rPr>
      <t>￥</t>
    </r>
    <r>
      <rPr>
        <sz val="10"/>
        <rFont val="Arial"/>
        <family val="2"/>
      </rPr>
      <t>1500 per clas</t>
    </r>
  </si>
  <si>
    <r>
      <t xml:space="preserve">RMB </t>
    </r>
    <r>
      <rPr>
        <sz val="10"/>
        <rFont val="宋体"/>
        <charset val="134"/>
      </rPr>
      <t>￥</t>
    </r>
    <r>
      <rPr>
        <sz val="10"/>
        <rFont val="Arial"/>
        <family val="2"/>
      </rPr>
      <t xml:space="preserve"> 2000 per clas</t>
    </r>
  </si>
  <si>
    <t>Yr 2016: 25%
Yr 2017: +25%
Yr 2018: +25%</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</si>
</sst>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_-;\-* #,##0_-;_-* &quot;-&quot;_-;_-@_-"/>
    <numFmt numFmtId="165" formatCode="0.0%"/>
    <numFmt numFmtId="166" formatCode="#,##0\ [$€-1];[Red]\-#,##0\ [$€-1]"/>
    <numFmt numFmtId="167" formatCode="#,##0_ "/>
    <numFmt numFmtId="168" formatCode="0.00_ "/>
    <numFmt numFmtId="169" formatCode="#,##0.0_ "/>
    <numFmt numFmtId="170" formatCode="_-* #,##0.00_-;\-* #,##0.00_-;_-* &quot;-&quot;_-;_-@_-"/>
    <numFmt numFmtId="171" formatCode="#,##0.00_ "/>
    <numFmt numFmtId="172" formatCode="0.0_ "/>
  </numFmts>
  <fonts count="21">
    <font>
      <sz val="10"/>
      <name val="Arial"/>
      <family val="2"/>
    </font>
    <font>
      <sz val="10"/>
      <color theme="1"/>
      <name val="Arial"/>
      <family val="2"/>
    </font>
    <font>
      <sz val="10"/>
      <name val="Arial"/>
      <family val="2"/>
    </font>
    <font>
      <sz val="8"/>
      <name val="Arial"/>
      <family val="2"/>
    </font>
    <font>
      <b/>
      <sz val="14"/>
      <name val="Arial"/>
      <family val="2"/>
    </font>
    <font>
      <b/>
      <sz val="10"/>
      <name val="Arial"/>
      <family val="2"/>
    </font>
    <font>
      <strike/>
      <sz val="10"/>
      <name val="Arial"/>
      <family val="2"/>
    </font>
    <font>
      <u/>
      <sz val="10"/>
      <name val="Arial"/>
      <family val="2"/>
    </font>
    <font>
      <b/>
      <sz val="12"/>
      <name val="Arial"/>
      <family val="2"/>
    </font>
    <font>
      <sz val="10"/>
      <name val="ＭＳ Ｐゴシック"/>
      <family val="3"/>
      <charset val="128"/>
    </font>
    <font>
      <sz val="6"/>
      <name val="ＭＳ Ｐゴシック"/>
      <family val="3"/>
      <charset val="128"/>
    </font>
    <font>
      <b/>
      <sz val="9"/>
      <color indexed="81"/>
      <name val="Tahoma"/>
      <family val="2"/>
    </font>
    <font>
      <b/>
      <sz val="8"/>
      <color indexed="81"/>
      <name val="Tahoma"/>
      <family val="2"/>
    </font>
    <font>
      <sz val="8"/>
      <color indexed="81"/>
      <name val="Tahoma"/>
      <family val="2"/>
    </font>
    <font>
      <sz val="9"/>
      <color indexed="81"/>
      <name val="Tahoma"/>
      <family val="2"/>
    </font>
    <font>
      <sz val="10"/>
      <name val="돋움"/>
      <family val="3"/>
      <charset val="129"/>
    </font>
    <font>
      <sz val="12"/>
      <name val="Arial"/>
      <family val="2"/>
    </font>
    <font>
      <sz val="10"/>
      <color theme="1"/>
      <name val="Arial"/>
      <family val="2"/>
    </font>
    <font>
      <b/>
      <sz val="14"/>
      <color theme="1"/>
      <name val="Arial"/>
      <family val="2"/>
    </font>
    <font>
      <sz val="10"/>
      <color rgb="FFFF0000"/>
      <name val="Arial"/>
      <family val="2"/>
    </font>
    <font>
      <sz val="10"/>
      <name val="宋体"/>
      <charset val="134"/>
    </font>
  </fonts>
  <fills count="6">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rgb="FFCC99FF"/>
        <bgColor indexed="64"/>
      </patternFill>
    </fill>
  </fills>
  <borders count="71">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thin">
        <color indexed="64"/>
      </right>
      <top style="double">
        <color rgb="FFFF0000"/>
      </top>
      <bottom style="medium">
        <color indexed="64"/>
      </bottom>
      <diagonal/>
    </border>
    <border>
      <left style="thin">
        <color indexed="64"/>
      </left>
      <right style="thin">
        <color indexed="64"/>
      </right>
      <top style="double">
        <color rgb="FFFF0000"/>
      </top>
      <bottom style="medium">
        <color indexed="64"/>
      </bottom>
      <diagonal/>
    </border>
    <border>
      <left style="thin">
        <color indexed="64"/>
      </left>
      <right style="double">
        <color rgb="FFFF0000"/>
      </right>
      <top style="double">
        <color rgb="FFFF0000"/>
      </top>
      <bottom style="medium">
        <color indexed="64"/>
      </bottom>
      <diagonal/>
    </border>
    <border>
      <left style="double">
        <color rgb="FFFF0000"/>
      </left>
      <right/>
      <top style="thin">
        <color indexed="64"/>
      </top>
      <bottom style="thin">
        <color indexed="64"/>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diagonal/>
    </border>
    <border>
      <left style="double">
        <color rgb="FFFF0000"/>
      </left>
      <right style="thin">
        <color indexed="64"/>
      </right>
      <top/>
      <bottom style="thin">
        <color indexed="64"/>
      </bottom>
      <diagonal/>
    </border>
    <border>
      <left style="thin">
        <color indexed="64"/>
      </left>
      <right style="double">
        <color rgb="FFFF0000"/>
      </right>
      <top/>
      <bottom/>
      <diagonal/>
    </border>
    <border>
      <left style="double">
        <color rgb="FFFF0000"/>
      </left>
      <right/>
      <top style="thin">
        <color indexed="64"/>
      </top>
      <bottom/>
      <diagonal/>
    </border>
    <border>
      <left style="thin">
        <color indexed="64"/>
      </left>
      <right style="double">
        <color rgb="FFFF0000"/>
      </right>
      <top style="thin">
        <color indexed="64"/>
      </top>
      <bottom/>
      <diagonal/>
    </border>
    <border>
      <left style="double">
        <color rgb="FFFF0000"/>
      </left>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thin">
        <color indexed="64"/>
      </left>
      <right style="double">
        <color rgb="FFFF0000"/>
      </right>
      <top/>
      <bottom style="medium">
        <color indexed="64"/>
      </bottom>
      <diagonal/>
    </border>
    <border>
      <left/>
      <right style="double">
        <color rgb="FFFF0000"/>
      </right>
      <top style="medium">
        <color indexed="64"/>
      </top>
      <bottom style="thin">
        <color indexed="64"/>
      </bottom>
      <diagonal/>
    </border>
    <border>
      <left style="double">
        <color rgb="FFFF0000"/>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bottom style="thin">
        <color indexed="64"/>
      </bottom>
      <diagonal/>
    </border>
    <border>
      <left style="double">
        <color rgb="FFFF0000"/>
      </left>
      <right/>
      <top style="thin">
        <color indexed="64"/>
      </top>
      <bottom style="medium">
        <color indexed="64"/>
      </bottom>
      <diagonal/>
    </border>
    <border>
      <left style="double">
        <color rgb="FFFF0000"/>
      </left>
      <right style="thin">
        <color indexed="64"/>
      </right>
      <top style="medium">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top style="double">
        <color rgb="FFFF0000"/>
      </top>
      <bottom style="medium">
        <color indexed="64"/>
      </bottom>
      <diagonal/>
    </border>
    <border>
      <left/>
      <right style="thin">
        <color indexed="64"/>
      </right>
      <top style="double">
        <color rgb="FFFF0000"/>
      </top>
      <bottom style="medium">
        <color indexed="64"/>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medium">
        <color indexed="64"/>
      </bottom>
      <diagonal/>
    </border>
    <border>
      <left style="double">
        <color rgb="FFFF0000"/>
      </left>
      <right style="double">
        <color rgb="FFFF0000"/>
      </right>
      <top style="thin">
        <color indexed="64"/>
      </top>
      <bottom style="medium">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thin">
        <color indexed="64"/>
      </right>
      <top style="thin">
        <color indexed="64"/>
      </top>
      <bottom style="double">
        <color rgb="FFFF0000"/>
      </bottom>
      <diagonal/>
    </border>
  </borders>
  <cellStyleXfs count="3">
    <xf numFmtId="0" fontId="0" fillId="0" borderId="0"/>
    <xf numFmtId="9" fontId="2" fillId="0" borderId="0" applyFont="0" applyFill="0" applyBorder="0" applyAlignment="0" applyProtection="0"/>
    <xf numFmtId="164" fontId="2" fillId="0" borderId="0" applyFont="0" applyFill="0" applyBorder="0" applyAlignment="0" applyProtection="0"/>
  </cellStyleXfs>
  <cellXfs count="329">
    <xf numFmtId="0" fontId="0" fillId="0" borderId="0" xfId="0"/>
    <xf numFmtId="0" fontId="5" fillId="0" borderId="0" xfId="0" applyFont="1" applyAlignment="1">
      <alignment horizontal="center" vertical="center"/>
    </xf>
    <xf numFmtId="0" fontId="4" fillId="2"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3" borderId="15" xfId="0" applyFont="1" applyFill="1" applyBorder="1" applyAlignment="1">
      <alignment horizontal="center" vertical="center"/>
    </xf>
    <xf numFmtId="0" fontId="8" fillId="3" borderId="16" xfId="0" applyFont="1" applyFill="1" applyBorder="1" applyAlignment="1">
      <alignment horizontal="center" vertical="center" wrapText="1"/>
    </xf>
    <xf numFmtId="0" fontId="5" fillId="0" borderId="24" xfId="0" applyFont="1" applyBorder="1" applyAlignment="1">
      <alignment horizontal="center" vertical="center"/>
    </xf>
    <xf numFmtId="49" fontId="0" fillId="0" borderId="17" xfId="0" applyNumberFormat="1" applyFont="1" applyBorder="1" applyAlignment="1">
      <alignment horizontal="left" vertical="center" wrapText="1"/>
    </xf>
    <xf numFmtId="0" fontId="0" fillId="0" borderId="17" xfId="0" applyFont="1" applyBorder="1" applyAlignment="1">
      <alignment vertical="center" wrapText="1"/>
    </xf>
    <xf numFmtId="0" fontId="5" fillId="3" borderId="16" xfId="0" applyFont="1" applyFill="1" applyBorder="1" applyAlignment="1">
      <alignment horizontal="left" vertical="center" wrapText="1"/>
    </xf>
    <xf numFmtId="49" fontId="0" fillId="0" borderId="18" xfId="0" applyNumberFormat="1" applyFont="1" applyBorder="1" applyAlignment="1">
      <alignment horizontal="left" vertical="center" wrapText="1"/>
    </xf>
    <xf numFmtId="0" fontId="8" fillId="3" borderId="25" xfId="0" applyFont="1" applyFill="1" applyBorder="1" applyAlignment="1">
      <alignment horizontal="center" vertical="center" wrapText="1"/>
    </xf>
    <xf numFmtId="0" fontId="8" fillId="3" borderId="16"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5" xfId="0" applyFont="1" applyBorder="1" applyAlignment="1">
      <alignment horizontal="center" vertical="center"/>
    </xf>
    <xf numFmtId="0" fontId="0" fillId="0" borderId="22" xfId="0" applyFont="1" applyBorder="1" applyAlignment="1">
      <alignment horizontal="left" vertical="center" wrapText="1"/>
    </xf>
    <xf numFmtId="0" fontId="0" fillId="0" borderId="27" xfId="0" applyFont="1" applyFill="1" applyBorder="1" applyAlignment="1">
      <alignment horizontal="left" vertical="center" wrapText="1"/>
    </xf>
    <xf numFmtId="0" fontId="5" fillId="0" borderId="2" xfId="0" applyFont="1" applyBorder="1" applyAlignment="1">
      <alignment horizontal="center" vertical="center"/>
    </xf>
    <xf numFmtId="0" fontId="0" fillId="0" borderId="17" xfId="0" applyFont="1" applyBorder="1" applyAlignment="1">
      <alignment horizontal="left" vertical="center" wrapText="1"/>
    </xf>
    <xf numFmtId="0" fontId="0" fillId="0" borderId="17" xfId="0" applyFont="1" applyFill="1" applyBorder="1" applyAlignment="1">
      <alignment horizontal="center" vertical="center"/>
    </xf>
    <xf numFmtId="0" fontId="0" fillId="0" borderId="0" xfId="0" applyFont="1"/>
    <xf numFmtId="0" fontId="0" fillId="0" borderId="4" xfId="0" applyFont="1" applyBorder="1"/>
    <xf numFmtId="0" fontId="0" fillId="0" borderId="5" xfId="0" applyFont="1" applyBorder="1"/>
    <xf numFmtId="0" fontId="0" fillId="0" borderId="8" xfId="0" applyFont="1" applyBorder="1"/>
    <xf numFmtId="49" fontId="0" fillId="0" borderId="19" xfId="0" applyNumberFormat="1" applyFont="1" applyBorder="1" applyAlignment="1">
      <alignment horizontal="left" vertical="center" wrapText="1"/>
    </xf>
    <xf numFmtId="0" fontId="0" fillId="0" borderId="9" xfId="0" applyFont="1" applyBorder="1"/>
    <xf numFmtId="0" fontId="0" fillId="0" borderId="6" xfId="0" applyFont="1" applyBorder="1"/>
    <xf numFmtId="0" fontId="0" fillId="0" borderId="7" xfId="0" applyFont="1" applyBorder="1"/>
    <xf numFmtId="49" fontId="0" fillId="0" borderId="20" xfId="0" applyNumberFormat="1" applyFont="1" applyBorder="1" applyAlignment="1">
      <alignment horizontal="left" vertical="center" wrapText="1"/>
    </xf>
    <xf numFmtId="0" fontId="0" fillId="0" borderId="9" xfId="0" applyFont="1" applyFill="1" applyBorder="1"/>
    <xf numFmtId="0" fontId="0" fillId="0" borderId="6" xfId="0" applyFont="1" applyFill="1" applyBorder="1"/>
    <xf numFmtId="0" fontId="0" fillId="0" borderId="7" xfId="0" applyFont="1" applyFill="1" applyBorder="1"/>
    <xf numFmtId="0" fontId="0" fillId="0" borderId="0" xfId="0" applyFont="1" applyFill="1"/>
    <xf numFmtId="0" fontId="0" fillId="0" borderId="18" xfId="0" applyFont="1" applyBorder="1" applyAlignment="1">
      <alignment horizontal="left" vertical="center" wrapText="1"/>
    </xf>
    <xf numFmtId="49" fontId="0" fillId="0" borderId="21" xfId="0" applyNumberFormat="1" applyFont="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Fill="1" applyBorder="1"/>
    <xf numFmtId="0" fontId="0" fillId="0" borderId="12" xfId="0" applyFont="1" applyFill="1" applyBorder="1" applyAlignment="1">
      <alignment vertical="center"/>
    </xf>
    <xf numFmtId="0" fontId="0" fillId="0" borderId="12"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Fill="1" applyBorder="1"/>
    <xf numFmtId="0" fontId="0" fillId="0" borderId="4" xfId="0" applyFont="1" applyFill="1" applyBorder="1" applyAlignment="1">
      <alignment vertical="center"/>
    </xf>
    <xf numFmtId="0" fontId="0" fillId="0" borderId="4"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xf>
    <xf numFmtId="0" fontId="0" fillId="0" borderId="6" xfId="0" applyFont="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Fill="1" applyBorder="1"/>
    <xf numFmtId="0" fontId="0" fillId="0" borderId="11" xfId="0" applyFont="1" applyFill="1" applyBorder="1" applyAlignment="1">
      <alignment vertical="center"/>
    </xf>
    <xf numFmtId="0" fontId="0" fillId="0" borderId="11" xfId="0" applyFont="1" applyBorder="1" applyAlignment="1">
      <alignment horizontal="center" vertical="center" wrapText="1"/>
    </xf>
    <xf numFmtId="0" fontId="0" fillId="0" borderId="11" xfId="0" applyFont="1" applyBorder="1"/>
    <xf numFmtId="0" fontId="0" fillId="0" borderId="0" xfId="0" applyFont="1" applyAlignment="1">
      <alignment horizontal="left" vertical="center" wrapText="1"/>
    </xf>
    <xf numFmtId="0" fontId="0" fillId="0" borderId="0" xfId="0" applyFont="1" applyFill="1" applyAlignment="1">
      <alignment vertical="center"/>
    </xf>
    <xf numFmtId="0" fontId="0" fillId="0" borderId="0" xfId="0" applyFont="1" applyAlignment="1">
      <alignment horizontal="center" vertical="center" wrapText="1"/>
    </xf>
    <xf numFmtId="0" fontId="4" fillId="4" borderId="44" xfId="0" applyFont="1" applyFill="1" applyBorder="1" applyAlignment="1">
      <alignment horizontal="center" vertical="center" wrapText="1"/>
    </xf>
    <xf numFmtId="3" fontId="0" fillId="0" borderId="46" xfId="0" applyNumberFormat="1" applyFont="1" applyBorder="1" applyAlignment="1">
      <alignment horizontal="center" vertical="center" wrapText="1"/>
    </xf>
    <xf numFmtId="3" fontId="0" fillId="0" borderId="47" xfId="1" applyNumberFormat="1" applyFont="1" applyBorder="1" applyAlignment="1">
      <alignment horizontal="center" vertical="center" wrapText="1"/>
    </xf>
    <xf numFmtId="0" fontId="0" fillId="0" borderId="47" xfId="0" applyFont="1" applyBorder="1" applyAlignment="1">
      <alignment horizontal="center" vertical="center" wrapText="1"/>
    </xf>
    <xf numFmtId="3" fontId="0" fillId="0" borderId="50" xfId="0" applyNumberFormat="1" applyFont="1" applyBorder="1" applyAlignment="1">
      <alignment horizontal="center" vertical="center" wrapText="1"/>
    </xf>
    <xf numFmtId="165" fontId="0" fillId="0" borderId="47" xfId="0" applyNumberFormat="1" applyFont="1" applyBorder="1" applyAlignment="1">
      <alignment horizontal="center" vertical="center" wrapText="1"/>
    </xf>
    <xf numFmtId="165" fontId="0" fillId="0" borderId="52" xfId="0" applyNumberFormat="1" applyFont="1" applyBorder="1" applyAlignment="1">
      <alignment horizontal="center" vertical="center" wrapText="1"/>
    </xf>
    <xf numFmtId="0" fontId="0" fillId="3" borderId="54" xfId="0" applyFont="1" applyFill="1" applyBorder="1" applyAlignment="1">
      <alignment horizontal="center" vertical="center" wrapText="1"/>
    </xf>
    <xf numFmtId="165" fontId="0" fillId="0" borderId="47" xfId="1" applyNumberFormat="1" applyFont="1" applyBorder="1" applyAlignment="1">
      <alignment horizontal="center" vertical="center" wrapText="1"/>
    </xf>
    <xf numFmtId="165" fontId="0" fillId="0" borderId="46" xfId="0" applyNumberFormat="1" applyFont="1" applyBorder="1" applyAlignment="1">
      <alignment horizontal="center" vertical="center" wrapText="1"/>
    </xf>
    <xf numFmtId="165" fontId="0" fillId="0" borderId="55" xfId="0" applyNumberFormat="1" applyFont="1" applyBorder="1" applyAlignment="1">
      <alignment horizontal="center" vertical="center" wrapText="1"/>
    </xf>
    <xf numFmtId="0" fontId="0" fillId="3" borderId="56" xfId="0" applyFont="1" applyFill="1" applyBorder="1" applyAlignment="1">
      <alignment horizontal="center" vertical="center" wrapText="1"/>
    </xf>
    <xf numFmtId="0" fontId="0" fillId="0" borderId="52" xfId="0" applyFont="1" applyBorder="1" applyAlignment="1">
      <alignment horizontal="center" vertical="center" wrapText="1"/>
    </xf>
    <xf numFmtId="165" fontId="0" fillId="0" borderId="50" xfId="0" applyNumberFormat="1" applyFont="1" applyBorder="1" applyAlignment="1">
      <alignment horizontal="center" vertical="center" wrapText="1"/>
    </xf>
    <xf numFmtId="1" fontId="0" fillId="0" borderId="50" xfId="0" applyNumberFormat="1" applyFont="1" applyBorder="1" applyAlignment="1">
      <alignment horizontal="center" vertical="center" wrapText="1"/>
    </xf>
    <xf numFmtId="1" fontId="0" fillId="0" borderId="47" xfId="0" applyNumberFormat="1" applyFont="1" applyBorder="1" applyAlignment="1">
      <alignment horizontal="center" vertical="center" wrapText="1"/>
    </xf>
    <xf numFmtId="3" fontId="0" fillId="0" borderId="55" xfId="0" applyNumberFormat="1" applyFont="1" applyBorder="1" applyAlignment="1">
      <alignment horizontal="center" vertical="center" wrapText="1"/>
    </xf>
    <xf numFmtId="166" fontId="0" fillId="0" borderId="47" xfId="0" applyNumberFormat="1" applyFont="1" applyBorder="1" applyAlignment="1">
      <alignment horizontal="center" vertical="center" wrapText="1"/>
    </xf>
    <xf numFmtId="166" fontId="0" fillId="0" borderId="59" xfId="0" applyNumberFormat="1" applyFont="1" applyBorder="1" applyAlignment="1">
      <alignment horizontal="center" vertical="center" wrapText="1"/>
    </xf>
    <xf numFmtId="0" fontId="0" fillId="0" borderId="17"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38" fontId="0" fillId="0" borderId="17"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0" fillId="0" borderId="17" xfId="0" applyFont="1" applyBorder="1" applyAlignment="1">
      <alignment vertical="center"/>
    </xf>
    <xf numFmtId="0" fontId="15" fillId="0" borderId="17" xfId="0" applyFont="1" applyBorder="1" applyAlignment="1">
      <alignment vertical="center" wrapText="1"/>
    </xf>
    <xf numFmtId="3" fontId="0" fillId="0" borderId="47" xfId="0" applyNumberFormat="1" applyFont="1" applyFill="1" applyBorder="1" applyAlignment="1">
      <alignment horizontal="left" vertical="center" wrapText="1"/>
    </xf>
    <xf numFmtId="3" fontId="0" fillId="0" borderId="50" xfId="0" applyNumberFormat="1" applyFont="1" applyFill="1" applyBorder="1" applyAlignment="1">
      <alignment horizontal="left" vertical="center" wrapText="1"/>
    </xf>
    <xf numFmtId="165" fontId="0" fillId="0" borderId="47" xfId="0" applyNumberFormat="1" applyFont="1" applyFill="1" applyBorder="1" applyAlignment="1">
      <alignment horizontal="left" vertical="center" wrapText="1"/>
    </xf>
    <xf numFmtId="0" fontId="0" fillId="3" borderId="54" xfId="0" applyFont="1" applyFill="1" applyBorder="1" applyAlignment="1">
      <alignment horizontal="left" vertical="center" wrapText="1"/>
    </xf>
    <xf numFmtId="165" fontId="0" fillId="0" borderId="47" xfId="1" applyNumberFormat="1" applyFont="1" applyBorder="1" applyAlignment="1">
      <alignment horizontal="left" vertical="center" wrapText="1"/>
    </xf>
    <xf numFmtId="165" fontId="0" fillId="0" borderId="47" xfId="0" applyNumberFormat="1" applyFont="1" applyBorder="1" applyAlignment="1">
      <alignment horizontal="left" vertical="center" wrapText="1"/>
    </xf>
    <xf numFmtId="165" fontId="0" fillId="0" borderId="46" xfId="0" applyNumberFormat="1" applyFont="1" applyBorder="1" applyAlignment="1">
      <alignment horizontal="left" vertical="center" wrapText="1"/>
    </xf>
    <xf numFmtId="165" fontId="0" fillId="0" borderId="55" xfId="0" applyNumberFormat="1" applyFont="1" applyBorder="1" applyAlignment="1">
      <alignment horizontal="left" vertical="center" wrapText="1"/>
    </xf>
    <xf numFmtId="0" fontId="0" fillId="0" borderId="47" xfId="0" applyFont="1" applyBorder="1" applyAlignment="1">
      <alignment horizontal="left" vertical="center" wrapText="1"/>
    </xf>
    <xf numFmtId="165" fontId="15" fillId="0" borderId="47" xfId="0" applyNumberFormat="1" applyFont="1" applyBorder="1" applyAlignment="1">
      <alignment horizontal="center" vertical="center" wrapText="1"/>
    </xf>
    <xf numFmtId="1" fontId="0" fillId="0" borderId="50" xfId="0" applyNumberFormat="1" applyFont="1" applyBorder="1" applyAlignment="1">
      <alignment horizontal="left" vertical="center" wrapText="1"/>
    </xf>
    <xf numFmtId="1" fontId="0" fillId="0" borderId="47" xfId="0" applyNumberFormat="1" applyFont="1" applyBorder="1" applyAlignment="1">
      <alignment horizontal="left" vertical="center" wrapText="1"/>
    </xf>
    <xf numFmtId="3" fontId="0" fillId="0" borderId="55" xfId="0" applyNumberFormat="1" applyFont="1" applyBorder="1" applyAlignment="1">
      <alignment horizontal="left" vertical="center" wrapText="1"/>
    </xf>
    <xf numFmtId="3" fontId="16" fillId="0" borderId="46" xfId="0" applyNumberFormat="1" applyFont="1" applyBorder="1" applyAlignment="1">
      <alignment horizontal="center" vertical="center" wrapText="1"/>
    </xf>
    <xf numFmtId="3" fontId="16" fillId="0" borderId="47" xfId="0" applyNumberFormat="1" applyFont="1" applyBorder="1" applyAlignment="1">
      <alignment horizontal="center" vertical="center" wrapText="1"/>
    </xf>
    <xf numFmtId="3" fontId="16" fillId="0" borderId="47" xfId="1" applyNumberFormat="1" applyFont="1" applyBorder="1" applyAlignment="1">
      <alignment horizontal="center" vertical="center" wrapText="1"/>
    </xf>
    <xf numFmtId="0" fontId="16" fillId="0" borderId="17" xfId="0" applyFont="1" applyFill="1" applyBorder="1" applyAlignment="1">
      <alignment horizontal="center" vertical="center"/>
    </xf>
    <xf numFmtId="0" fontId="16" fillId="0" borderId="47" xfId="0" applyFont="1" applyBorder="1" applyAlignment="1">
      <alignment horizontal="center" vertical="center" wrapText="1"/>
    </xf>
    <xf numFmtId="3" fontId="16" fillId="0" borderId="50" xfId="0" applyNumberFormat="1" applyFont="1" applyBorder="1" applyAlignment="1">
      <alignment horizontal="center" vertical="center" wrapText="1"/>
    </xf>
    <xf numFmtId="165" fontId="16" fillId="0" borderId="47" xfId="0" applyNumberFormat="1" applyFont="1" applyBorder="1" applyAlignment="1">
      <alignment horizontal="center" vertical="center" wrapText="1"/>
    </xf>
    <xf numFmtId="165" fontId="16" fillId="0" borderId="52" xfId="0" applyNumberFormat="1" applyFont="1" applyBorder="1" applyAlignment="1">
      <alignment horizontal="center" vertical="center" wrapText="1"/>
    </xf>
    <xf numFmtId="0" fontId="16" fillId="3" borderId="54" xfId="0" applyFont="1" applyFill="1" applyBorder="1" applyAlignment="1">
      <alignment horizontal="center" vertical="center" wrapText="1"/>
    </xf>
    <xf numFmtId="165" fontId="16" fillId="0" borderId="47" xfId="1" applyNumberFormat="1" applyFont="1" applyBorder="1" applyAlignment="1">
      <alignment horizontal="center" vertical="center" wrapText="1"/>
    </xf>
    <xf numFmtId="165" fontId="16" fillId="0" borderId="46" xfId="0" applyNumberFormat="1" applyFont="1" applyBorder="1" applyAlignment="1">
      <alignment horizontal="center" vertical="center" wrapText="1"/>
    </xf>
    <xf numFmtId="165" fontId="16" fillId="0" borderId="55" xfId="0" applyNumberFormat="1" applyFont="1" applyBorder="1" applyAlignment="1">
      <alignment horizontal="center" vertical="center" wrapText="1"/>
    </xf>
    <xf numFmtId="0" fontId="16" fillId="3" borderId="56" xfId="0" applyFont="1" applyFill="1" applyBorder="1" applyAlignment="1">
      <alignment horizontal="center" vertical="center" wrapText="1"/>
    </xf>
    <xf numFmtId="0" fontId="16" fillId="0" borderId="52" xfId="0" applyFont="1" applyBorder="1" applyAlignment="1">
      <alignment horizontal="center" vertical="center" wrapText="1"/>
    </xf>
    <xf numFmtId="165" fontId="16" fillId="0" borderId="50" xfId="0" applyNumberFormat="1" applyFont="1" applyBorder="1" applyAlignment="1">
      <alignment horizontal="center" vertical="center" wrapText="1"/>
    </xf>
    <xf numFmtId="1" fontId="16" fillId="0" borderId="50" xfId="0" applyNumberFormat="1" applyFont="1" applyBorder="1" applyAlignment="1">
      <alignment horizontal="center" vertical="center" wrapText="1"/>
    </xf>
    <xf numFmtId="1" fontId="16" fillId="0" borderId="47" xfId="0" applyNumberFormat="1" applyFont="1" applyBorder="1" applyAlignment="1">
      <alignment horizontal="center" vertical="center" wrapText="1"/>
    </xf>
    <xf numFmtId="3" fontId="16" fillId="0" borderId="55" xfId="0" applyNumberFormat="1" applyFont="1" applyBorder="1" applyAlignment="1">
      <alignment horizontal="center" vertical="center" wrapText="1"/>
    </xf>
    <xf numFmtId="166" fontId="16" fillId="0" borderId="47" xfId="0" applyNumberFormat="1" applyFont="1" applyBorder="1" applyAlignment="1">
      <alignment horizontal="center" vertical="center" wrapText="1"/>
    </xf>
    <xf numFmtId="166" fontId="16" fillId="0" borderId="59"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3" fontId="17" fillId="0" borderId="17" xfId="0" applyNumberFormat="1" applyFont="1" applyFill="1" applyBorder="1" applyAlignment="1">
      <alignment horizontal="center" vertical="center"/>
    </xf>
    <xf numFmtId="0" fontId="17" fillId="0" borderId="17" xfId="0" applyFont="1" applyFill="1" applyBorder="1" applyAlignment="1">
      <alignment horizontal="center" vertical="center"/>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3" fontId="0" fillId="0" borderId="47" xfId="0" applyNumberFormat="1" applyFont="1" applyBorder="1" applyAlignment="1">
      <alignment horizontal="center" vertical="center" wrapText="1"/>
    </xf>
    <xf numFmtId="3" fontId="0" fillId="0" borderId="6" xfId="0" applyNumberFormat="1" applyFont="1" applyBorder="1"/>
    <xf numFmtId="10" fontId="0" fillId="0" borderId="6" xfId="1" applyNumberFormat="1" applyFont="1" applyBorder="1"/>
    <xf numFmtId="164" fontId="17" fillId="0" borderId="17" xfId="2" applyFont="1" applyFill="1" applyBorder="1" applyAlignment="1">
      <alignment horizontal="center" vertical="center"/>
    </xf>
    <xf numFmtId="0" fontId="0" fillId="0" borderId="17" xfId="0" applyFont="1" applyFill="1" applyBorder="1" applyAlignment="1">
      <alignment vertical="center" wrapText="1"/>
    </xf>
    <xf numFmtId="165" fontId="0" fillId="0" borderId="47" xfId="0" applyNumberFormat="1" applyFill="1" applyBorder="1" applyAlignment="1">
      <alignment horizontal="left" vertical="center" wrapText="1"/>
    </xf>
    <xf numFmtId="0" fontId="15" fillId="0" borderId="52" xfId="0" applyFont="1" applyBorder="1" applyAlignment="1">
      <alignment horizontal="center" vertical="center" wrapText="1"/>
    </xf>
    <xf numFmtId="3" fontId="0" fillId="0" borderId="46" xfId="0" applyNumberFormat="1" applyFont="1" applyFill="1" applyBorder="1" applyAlignment="1">
      <alignment horizontal="center" vertical="center" wrapText="1"/>
    </xf>
    <xf numFmtId="3" fontId="0" fillId="0" borderId="47" xfId="0" applyNumberFormat="1" applyFont="1" applyFill="1" applyBorder="1" applyAlignment="1">
      <alignment horizontal="center" vertical="center" wrapText="1"/>
    </xf>
    <xf numFmtId="3" fontId="0" fillId="0" borderId="47" xfId="1" applyNumberFormat="1" applyFont="1" applyFill="1" applyBorder="1" applyAlignment="1">
      <alignment horizontal="center" vertical="center" wrapText="1"/>
    </xf>
    <xf numFmtId="0" fontId="0" fillId="0" borderId="47" xfId="0" applyFont="1" applyFill="1" applyBorder="1" applyAlignment="1">
      <alignment horizontal="center" vertical="center" wrapText="1"/>
    </xf>
    <xf numFmtId="3" fontId="0" fillId="0" borderId="50" xfId="0" applyNumberFormat="1" applyFont="1" applyFill="1" applyBorder="1" applyAlignment="1">
      <alignment horizontal="center" vertical="center" wrapText="1"/>
    </xf>
    <xf numFmtId="165" fontId="0" fillId="0" borderId="47" xfId="0" applyNumberFormat="1" applyFont="1" applyFill="1" applyBorder="1" applyAlignment="1">
      <alignment horizontal="center" vertical="center" wrapText="1"/>
    </xf>
    <xf numFmtId="165" fontId="0" fillId="0" borderId="52" xfId="0" applyNumberFormat="1" applyFont="1" applyFill="1" applyBorder="1" applyAlignment="1">
      <alignment horizontal="center" vertical="center" wrapText="1"/>
    </xf>
    <xf numFmtId="0" fontId="0" fillId="5" borderId="54" xfId="0" applyFont="1" applyFill="1" applyBorder="1" applyAlignment="1">
      <alignment horizontal="center" vertical="center" wrapText="1"/>
    </xf>
    <xf numFmtId="165" fontId="0" fillId="0" borderId="47" xfId="1" applyNumberFormat="1" applyFont="1" applyFill="1" applyBorder="1" applyAlignment="1">
      <alignment horizontal="left" vertical="center" wrapText="1"/>
    </xf>
    <xf numFmtId="165" fontId="0" fillId="0" borderId="47" xfId="1" applyNumberFormat="1" applyFont="1" applyFill="1" applyBorder="1" applyAlignment="1">
      <alignment horizontal="center" vertical="center" wrapText="1"/>
    </xf>
    <xf numFmtId="165" fontId="0" fillId="0" borderId="46" xfId="0" applyNumberFormat="1" applyFont="1" applyFill="1" applyBorder="1" applyAlignment="1">
      <alignment horizontal="center" vertical="center" wrapText="1"/>
    </xf>
    <xf numFmtId="165" fontId="0" fillId="0" borderId="55" xfId="0" applyNumberFormat="1" applyFont="1" applyFill="1" applyBorder="1" applyAlignment="1">
      <alignment horizontal="center" vertical="center" wrapText="1"/>
    </xf>
    <xf numFmtId="0" fontId="0" fillId="5" borderId="56" xfId="0" applyFont="1" applyFill="1" applyBorder="1" applyAlignment="1">
      <alignment horizontal="center" vertical="center" wrapText="1"/>
    </xf>
    <xf numFmtId="0" fontId="0" fillId="0" borderId="47" xfId="0" applyFont="1" applyFill="1" applyBorder="1" applyAlignment="1">
      <alignment horizontal="left" vertical="center" wrapText="1"/>
    </xf>
    <xf numFmtId="0" fontId="0" fillId="0" borderId="52" xfId="0" applyFont="1" applyFill="1" applyBorder="1" applyAlignment="1">
      <alignment horizontal="center" vertical="center" wrapText="1"/>
    </xf>
    <xf numFmtId="165" fontId="0" fillId="0" borderId="50" xfId="0" applyNumberFormat="1" applyFont="1" applyFill="1" applyBorder="1" applyAlignment="1">
      <alignment horizontal="left" vertical="center" wrapText="1"/>
    </xf>
    <xf numFmtId="1" fontId="0" fillId="0" borderId="50" xfId="0" applyNumberFormat="1" applyFont="1" applyFill="1" applyBorder="1" applyAlignment="1">
      <alignment horizontal="center" vertical="center" wrapText="1"/>
    </xf>
    <xf numFmtId="1" fontId="0" fillId="0" borderId="47" xfId="0" applyNumberFormat="1" applyFont="1" applyFill="1" applyBorder="1" applyAlignment="1">
      <alignment horizontal="center" vertical="center" wrapText="1"/>
    </xf>
    <xf numFmtId="3" fontId="0" fillId="0" borderId="55" xfId="0" applyNumberFormat="1" applyFont="1" applyFill="1" applyBorder="1" applyAlignment="1">
      <alignment horizontal="left" vertical="center" wrapText="1"/>
    </xf>
    <xf numFmtId="166" fontId="0" fillId="0" borderId="47" xfId="0" applyNumberFormat="1" applyFont="1" applyFill="1" applyBorder="1" applyAlignment="1">
      <alignment horizontal="center" vertical="center" wrapText="1"/>
    </xf>
    <xf numFmtId="166" fontId="0" fillId="0" borderId="59" xfId="0" applyNumberFormat="1" applyFont="1" applyFill="1" applyBorder="1" applyAlignment="1">
      <alignment horizontal="left" vertical="center" wrapText="1"/>
    </xf>
    <xf numFmtId="49" fontId="0" fillId="0" borderId="47" xfId="0" applyNumberFormat="1" applyFont="1" applyBorder="1" applyAlignment="1">
      <alignment horizontal="center" vertical="center" wrapText="1"/>
    </xf>
    <xf numFmtId="49" fontId="0" fillId="0" borderId="52" xfId="0" applyNumberFormat="1" applyFont="1" applyBorder="1" applyAlignment="1">
      <alignment horizontal="center" vertical="center" wrapText="1"/>
    </xf>
    <xf numFmtId="168" fontId="0" fillId="0" borderId="27" xfId="0" applyNumberFormat="1" applyFont="1" applyBorder="1" applyAlignment="1">
      <alignment horizontal="center" vertical="center" wrapText="1"/>
    </xf>
    <xf numFmtId="168" fontId="0" fillId="0" borderId="26" xfId="0" applyNumberFormat="1" applyFont="1" applyBorder="1" applyAlignment="1">
      <alignment horizontal="center" vertical="center" wrapText="1"/>
    </xf>
    <xf numFmtId="0" fontId="0" fillId="0" borderId="45" xfId="0" applyFont="1" applyBorder="1" applyAlignment="1">
      <alignment horizontal="center" vertical="center" wrapText="1"/>
    </xf>
    <xf numFmtId="0" fontId="0" fillId="0" borderId="26" xfId="0" applyFont="1" applyBorder="1" applyAlignment="1">
      <alignment horizontal="center" vertical="center" wrapText="1"/>
    </xf>
    <xf numFmtId="9" fontId="17" fillId="0" borderId="45" xfId="1" applyFont="1" applyBorder="1" applyAlignment="1">
      <alignment horizontal="center" vertical="center" wrapText="1"/>
    </xf>
    <xf numFmtId="9" fontId="17" fillId="0" borderId="26" xfId="1" applyFont="1" applyBorder="1" applyAlignment="1">
      <alignment horizontal="center" vertical="center" wrapText="1"/>
    </xf>
    <xf numFmtId="0" fontId="16" fillId="0" borderId="45" xfId="0" applyFont="1" applyBorder="1" applyAlignment="1">
      <alignment horizontal="center" vertical="center" wrapText="1"/>
    </xf>
    <xf numFmtId="0" fontId="16" fillId="0" borderId="26" xfId="0" applyFont="1" applyBorder="1" applyAlignment="1">
      <alignment horizontal="center" vertical="center" wrapText="1"/>
    </xf>
    <xf numFmtId="3" fontId="16" fillId="0" borderId="47" xfId="0" applyNumberFormat="1" applyFont="1" applyBorder="1" applyAlignment="1">
      <alignment horizontal="center" vertical="center" wrapText="1"/>
    </xf>
    <xf numFmtId="0" fontId="16" fillId="0" borderId="63" xfId="0" applyFont="1" applyFill="1" applyBorder="1" applyAlignment="1">
      <alignment horizontal="center" vertical="center"/>
    </xf>
    <xf numFmtId="10" fontId="0" fillId="0" borderId="45"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3" fontId="0" fillId="0" borderId="47" xfId="0" applyNumberFormat="1" applyFont="1" applyFill="1" applyBorder="1" applyAlignment="1">
      <alignment horizontal="center" vertical="center" wrapText="1"/>
    </xf>
    <xf numFmtId="3" fontId="0" fillId="0" borderId="47" xfId="0" applyNumberFormat="1" applyFont="1" applyBorder="1" applyAlignment="1">
      <alignment horizontal="center" vertical="center" wrapText="1"/>
    </xf>
    <xf numFmtId="164" fontId="17" fillId="0" borderId="48" xfId="2" applyFont="1" applyFill="1" applyBorder="1" applyAlignment="1">
      <alignment horizontal="center" vertical="center"/>
    </xf>
    <xf numFmtId="164" fontId="17" fillId="0" borderId="49" xfId="2" applyFont="1" applyFill="1" applyBorder="1" applyAlignment="1">
      <alignment horizontal="center" vertical="center"/>
    </xf>
    <xf numFmtId="3" fontId="17" fillId="0" borderId="63" xfId="0" applyNumberFormat="1" applyFont="1" applyFill="1" applyBorder="1" applyAlignment="1">
      <alignment horizontal="center" vertical="center"/>
    </xf>
    <xf numFmtId="0" fontId="0" fillId="0" borderId="27"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45" xfId="0" applyFont="1" applyFill="1" applyBorder="1" applyAlignment="1">
      <alignment horizontal="center" vertical="center" wrapText="1"/>
    </xf>
    <xf numFmtId="0" fontId="0" fillId="0" borderId="26" xfId="0" applyFont="1" applyFill="1" applyBorder="1" applyAlignment="1">
      <alignment horizontal="center" vertical="center" wrapText="1"/>
    </xf>
    <xf numFmtId="164" fontId="0" fillId="0" borderId="45" xfId="2" applyFont="1" applyFill="1" applyBorder="1" applyAlignment="1">
      <alignment horizontal="center" vertical="center" wrapText="1"/>
    </xf>
    <xf numFmtId="164" fontId="0" fillId="0" borderId="26" xfId="2" applyFont="1" applyFill="1" applyBorder="1" applyAlignment="1">
      <alignment horizontal="center" vertical="center" wrapText="1"/>
    </xf>
    <xf numFmtId="0" fontId="17" fillId="0" borderId="45" xfId="0" applyFont="1" applyBorder="1" applyAlignment="1">
      <alignment horizontal="center" vertical="center" wrapText="1"/>
    </xf>
    <xf numFmtId="0" fontId="17" fillId="0" borderId="26" xfId="0" applyFont="1" applyBorder="1" applyAlignment="1">
      <alignment horizontal="center" vertical="center" wrapText="1"/>
    </xf>
    <xf numFmtId="166" fontId="17" fillId="0" borderId="45" xfId="0" applyNumberFormat="1" applyFont="1" applyBorder="1" applyAlignment="1">
      <alignment horizontal="center" vertical="center" wrapText="1"/>
    </xf>
    <xf numFmtId="0" fontId="0" fillId="0" borderId="27" xfId="0" applyBorder="1" applyAlignment="1">
      <alignment horizontal="center" vertical="center" wrapText="1"/>
    </xf>
    <xf numFmtId="164" fontId="0" fillId="0" borderId="61" xfId="2" applyFont="1" applyBorder="1" applyAlignment="1">
      <alignment horizontal="center" vertical="center" wrapText="1"/>
    </xf>
    <xf numFmtId="164" fontId="0" fillId="0" borderId="32" xfId="2" applyFont="1" applyBorder="1" applyAlignment="1">
      <alignment horizontal="center" vertical="center" wrapText="1"/>
    </xf>
    <xf numFmtId="3" fontId="17" fillId="0" borderId="48" xfId="0" applyNumberFormat="1" applyFont="1" applyBorder="1" applyAlignment="1">
      <alignment horizontal="center" vertical="center" wrapText="1"/>
    </xf>
    <xf numFmtId="3" fontId="17" fillId="0" borderId="18" xfId="0" applyNumberFormat="1" applyFont="1" applyBorder="1" applyAlignment="1">
      <alignment horizontal="center" vertical="center" wrapText="1"/>
    </xf>
    <xf numFmtId="164" fontId="0" fillId="0" borderId="61" xfId="2" applyFont="1" applyFill="1" applyBorder="1" applyAlignment="1">
      <alignment horizontal="center" vertical="center" wrapText="1"/>
    </xf>
    <xf numFmtId="164" fontId="0" fillId="0" borderId="32" xfId="2" applyFont="1" applyFill="1" applyBorder="1" applyAlignment="1">
      <alignment horizontal="center" vertical="center" wrapText="1"/>
    </xf>
    <xf numFmtId="0" fontId="0" fillId="0" borderId="33"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16" xfId="0" applyFont="1" applyFill="1" applyBorder="1" applyAlignment="1">
      <alignment horizontal="left" vertical="center" wrapText="1"/>
    </xf>
    <xf numFmtId="3" fontId="0" fillId="0" borderId="45" xfId="0" applyNumberFormat="1" applyFont="1" applyFill="1" applyBorder="1" applyAlignment="1">
      <alignment horizontal="center" vertical="center" wrapText="1"/>
    </xf>
    <xf numFmtId="3" fontId="0" fillId="0" borderId="26" xfId="0" applyNumberFormat="1" applyFont="1" applyFill="1" applyBorder="1" applyAlignment="1">
      <alignment horizontal="center" vertical="center" wrapText="1"/>
    </xf>
    <xf numFmtId="1" fontId="17" fillId="0" borderId="45" xfId="0" applyNumberFormat="1" applyFont="1" applyBorder="1" applyAlignment="1">
      <alignment horizontal="center" vertical="center" wrapText="1"/>
    </xf>
    <xf numFmtId="1" fontId="17" fillId="0" borderId="26" xfId="0" applyNumberFormat="1" applyFont="1" applyBorder="1" applyAlignment="1">
      <alignment horizontal="center" vertical="center" wrapText="1"/>
    </xf>
    <xf numFmtId="0" fontId="0" fillId="0" borderId="47" xfId="0" applyFont="1" applyFill="1" applyBorder="1" applyAlignment="1">
      <alignment horizontal="left" vertical="center" wrapText="1"/>
    </xf>
    <xf numFmtId="0" fontId="0" fillId="0" borderId="66" xfId="0" applyFont="1" applyFill="1" applyBorder="1" applyAlignment="1">
      <alignment horizontal="left" vertical="center" wrapText="1"/>
    </xf>
    <xf numFmtId="167" fontId="0" fillId="0" borderId="66" xfId="0" applyNumberFormat="1" applyFont="1" applyFill="1" applyBorder="1" applyAlignment="1">
      <alignment horizontal="center" vertical="center" wrapText="1"/>
    </xf>
    <xf numFmtId="167" fontId="0" fillId="0" borderId="63" xfId="0" applyNumberFormat="1" applyFont="1" applyFill="1" applyBorder="1" applyAlignment="1">
      <alignment horizontal="center" vertical="center" wrapText="1"/>
    </xf>
    <xf numFmtId="166" fontId="0" fillId="0" borderId="31" xfId="0" applyNumberFormat="1" applyBorder="1" applyAlignment="1">
      <alignment horizontal="center" vertical="center" wrapText="1"/>
    </xf>
    <xf numFmtId="166" fontId="0" fillId="0" borderId="32" xfId="0" applyNumberFormat="1" applyFont="1" applyBorder="1" applyAlignment="1">
      <alignment horizontal="center" vertical="center" wrapText="1"/>
    </xf>
    <xf numFmtId="166" fontId="0" fillId="0" borderId="45" xfId="0" applyNumberFormat="1" applyFont="1" applyBorder="1" applyAlignment="1">
      <alignment horizontal="center" vertical="center" wrapText="1"/>
    </xf>
    <xf numFmtId="166" fontId="0" fillId="0" borderId="26" xfId="0" applyNumberFormat="1" applyFont="1" applyBorder="1" applyAlignment="1">
      <alignment horizontal="center" vertical="center" wrapText="1"/>
    </xf>
    <xf numFmtId="164" fontId="15" fillId="0" borderId="61" xfId="2" applyFont="1" applyFill="1" applyBorder="1" applyAlignment="1">
      <alignment horizontal="center" vertical="center" wrapText="1"/>
    </xf>
    <xf numFmtId="165" fontId="17" fillId="0" borderId="51" xfId="1" applyNumberFormat="1" applyFont="1" applyBorder="1" applyAlignment="1">
      <alignment horizontal="center" vertical="center" wrapText="1"/>
    </xf>
    <xf numFmtId="165" fontId="17" fillId="0" borderId="34" xfId="1" applyNumberFormat="1" applyFont="1" applyBorder="1" applyAlignment="1">
      <alignment horizontal="center" vertical="center" wrapText="1"/>
    </xf>
    <xf numFmtId="0" fontId="0" fillId="0" borderId="51" xfId="0" applyFont="1" applyBorder="1" applyAlignment="1">
      <alignment horizontal="center" vertical="center" wrapText="1"/>
    </xf>
    <xf numFmtId="0" fontId="0" fillId="0" borderId="34" xfId="0" applyFont="1" applyBorder="1" applyAlignment="1">
      <alignment horizontal="center" vertical="center" wrapText="1"/>
    </xf>
    <xf numFmtId="3" fontId="0" fillId="0" borderId="48" xfId="0" applyNumberFormat="1" applyFont="1" applyBorder="1" applyAlignment="1">
      <alignment horizontal="center" vertical="center" wrapText="1"/>
    </xf>
    <xf numFmtId="0" fontId="0" fillId="0" borderId="18" xfId="0" applyFont="1" applyBorder="1" applyAlignment="1">
      <alignment horizontal="center" vertical="center" wrapText="1"/>
    </xf>
    <xf numFmtId="0" fontId="17" fillId="3" borderId="62"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0" fillId="0" borderId="31"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8" xfId="0" applyFont="1" applyFill="1" applyBorder="1" applyAlignment="1">
      <alignment horizontal="left" vertical="center" wrapText="1"/>
    </xf>
    <xf numFmtId="38" fontId="0" fillId="0" borderId="4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38" xfId="0" applyFont="1" applyFill="1" applyBorder="1" applyAlignment="1">
      <alignment horizontal="left" vertical="center" wrapText="1"/>
    </xf>
    <xf numFmtId="168" fontId="0" fillId="0" borderId="45" xfId="0" applyNumberFormat="1" applyFont="1" applyFill="1" applyBorder="1" applyAlignment="1">
      <alignment horizontal="center" vertical="center" wrapText="1"/>
    </xf>
    <xf numFmtId="168" fontId="0" fillId="0" borderId="26" xfId="0" applyNumberFormat="1" applyFont="1" applyFill="1" applyBorder="1" applyAlignment="1">
      <alignment horizontal="center" vertical="center" wrapText="1"/>
    </xf>
    <xf numFmtId="170" fontId="17" fillId="0" borderId="45" xfId="2" applyNumberFormat="1" applyFont="1" applyFill="1" applyBorder="1" applyAlignment="1">
      <alignment horizontal="center" vertical="center" wrapText="1"/>
    </xf>
    <xf numFmtId="170" fontId="17" fillId="0" borderId="26" xfId="2" applyNumberFormat="1" applyFont="1" applyFill="1" applyBorder="1" applyAlignment="1">
      <alignment horizontal="center" vertical="center" wrapText="1"/>
    </xf>
    <xf numFmtId="168" fontId="17" fillId="0" borderId="45" xfId="0" applyNumberFormat="1" applyFont="1" applyBorder="1" applyAlignment="1">
      <alignment horizontal="center" vertical="center" wrapText="1"/>
    </xf>
    <xf numFmtId="168" fontId="17" fillId="0" borderId="26" xfId="0" applyNumberFormat="1" applyFont="1" applyBorder="1" applyAlignment="1">
      <alignment horizontal="center" vertical="center" wrapText="1"/>
    </xf>
    <xf numFmtId="168" fontId="0" fillId="0" borderId="27" xfId="0" applyNumberFormat="1" applyBorder="1" applyAlignment="1">
      <alignment horizontal="center" vertical="center" wrapText="1"/>
    </xf>
    <xf numFmtId="164" fontId="17" fillId="0" borderId="45" xfId="2" applyFont="1" applyFill="1" applyBorder="1" applyAlignment="1">
      <alignment horizontal="center" vertical="center" wrapText="1"/>
    </xf>
    <xf numFmtId="164" fontId="17" fillId="0" borderId="26" xfId="2" applyFont="1" applyFill="1" applyBorder="1" applyAlignment="1">
      <alignment horizontal="center" vertical="center" wrapText="1"/>
    </xf>
    <xf numFmtId="3" fontId="17" fillId="0" borderId="45" xfId="0" applyNumberFormat="1" applyFont="1" applyBorder="1" applyAlignment="1">
      <alignment horizontal="center" vertical="center" wrapText="1"/>
    </xf>
    <xf numFmtId="3" fontId="17" fillId="0" borderId="26" xfId="0" applyNumberFormat="1" applyFont="1" applyBorder="1" applyAlignment="1">
      <alignment horizontal="center" vertical="center" wrapText="1"/>
    </xf>
    <xf numFmtId="165" fontId="17" fillId="0" borderId="45" xfId="1" applyNumberFormat="1" applyFont="1" applyFill="1" applyBorder="1" applyAlignment="1">
      <alignment horizontal="center" vertical="center" wrapText="1"/>
    </xf>
    <xf numFmtId="165" fontId="17" fillId="0" borderId="26" xfId="1" applyNumberFormat="1" applyFont="1" applyFill="1" applyBorder="1" applyAlignment="1">
      <alignment horizontal="center" vertical="center" wrapText="1"/>
    </xf>
    <xf numFmtId="0" fontId="5" fillId="0" borderId="2" xfId="0" applyFont="1" applyBorder="1" applyAlignment="1">
      <alignment horizontal="center" vertical="center"/>
    </xf>
    <xf numFmtId="0" fontId="0" fillId="0" borderId="19" xfId="0" applyFont="1" applyBorder="1" applyAlignment="1">
      <alignment horizontal="center" vertical="center" wrapText="1"/>
    </xf>
    <xf numFmtId="0" fontId="0" fillId="0" borderId="17" xfId="0" applyFont="1" applyFill="1" applyBorder="1" applyAlignment="1">
      <alignment horizontal="left" vertical="center" wrapText="1"/>
    </xf>
    <xf numFmtId="0" fontId="0" fillId="0" borderId="17" xfId="0" applyFont="1" applyBorder="1" applyAlignment="1">
      <alignment horizontal="center" vertical="center" wrapText="1"/>
    </xf>
    <xf numFmtId="38" fontId="0" fillId="0" borderId="48" xfId="0" applyNumberFormat="1" applyFont="1" applyFill="1" applyBorder="1" applyAlignment="1">
      <alignment horizontal="center" vertical="center" wrapText="1"/>
    </xf>
    <xf numFmtId="38" fontId="0" fillId="0" borderId="49" xfId="0" applyNumberFormat="1" applyFont="1" applyFill="1" applyBorder="1" applyAlignment="1">
      <alignment horizontal="center" vertical="center" wrapText="1"/>
    </xf>
    <xf numFmtId="171" fontId="0" fillId="0" borderId="45" xfId="0" quotePrefix="1" applyNumberFormat="1" applyFont="1" applyFill="1" applyBorder="1" applyAlignment="1">
      <alignment horizontal="center" vertical="center" wrapText="1"/>
    </xf>
    <xf numFmtId="171" fontId="0" fillId="0" borderId="26" xfId="0" quotePrefix="1" applyNumberFormat="1" applyFont="1" applyFill="1" applyBorder="1" applyAlignment="1">
      <alignment horizontal="center" vertical="center" wrapText="1"/>
    </xf>
    <xf numFmtId="172" fontId="0" fillId="0" borderId="45" xfId="0" applyNumberFormat="1" applyFont="1" applyFill="1" applyBorder="1" applyAlignment="1">
      <alignment horizontal="center" vertical="center" wrapText="1"/>
    </xf>
    <xf numFmtId="172" fontId="0" fillId="0" borderId="26" xfId="0" applyNumberFormat="1" applyFont="1" applyFill="1" applyBorder="1" applyAlignment="1">
      <alignment horizontal="center" vertical="center" wrapText="1"/>
    </xf>
    <xf numFmtId="171" fontId="0" fillId="0" borderId="45" xfId="0" applyNumberFormat="1" applyFont="1" applyFill="1" applyBorder="1" applyAlignment="1">
      <alignment horizontal="center" vertical="center" wrapText="1"/>
    </xf>
    <xf numFmtId="171" fontId="0" fillId="0" borderId="26" xfId="0" applyNumberFormat="1" applyFont="1" applyFill="1" applyBorder="1" applyAlignment="1">
      <alignment horizontal="center" vertical="center" wrapText="1"/>
    </xf>
    <xf numFmtId="0" fontId="0" fillId="0" borderId="17" xfId="0" applyFont="1" applyBorder="1" applyAlignment="1">
      <alignment horizontal="left" vertical="center" wrapText="1"/>
    </xf>
    <xf numFmtId="0" fontId="4" fillId="4" borderId="64" xfId="0" applyFont="1" applyFill="1" applyBorder="1" applyAlignment="1">
      <alignment horizontal="center" vertical="center" wrapText="1"/>
    </xf>
    <xf numFmtId="0" fontId="4" fillId="4" borderId="65"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18" fillId="4" borderId="43"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4" fillId="4" borderId="43" xfId="0" applyFont="1" applyFill="1" applyBorder="1" applyAlignment="1">
      <alignment horizontal="center" vertical="center" wrapText="1"/>
    </xf>
    <xf numFmtId="3" fontId="16" fillId="0" borderId="45" xfId="0" applyNumberFormat="1" applyFont="1" applyBorder="1" applyAlignment="1">
      <alignment horizontal="center" vertical="center" wrapText="1"/>
    </xf>
    <xf numFmtId="3" fontId="16" fillId="0" borderId="26"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3" fontId="17" fillId="0" borderId="48" xfId="0" applyNumberFormat="1" applyFont="1" applyFill="1" applyBorder="1" applyAlignment="1">
      <alignment horizontal="center" vertical="center"/>
    </xf>
    <xf numFmtId="3" fontId="17" fillId="0" borderId="49" xfId="0" applyNumberFormat="1" applyFont="1" applyFill="1" applyBorder="1" applyAlignment="1">
      <alignment horizontal="center" vertical="center"/>
    </xf>
    <xf numFmtId="167" fontId="15" fillId="0" borderId="45" xfId="2" applyNumberFormat="1" applyFont="1" applyFill="1" applyBorder="1" applyAlignment="1">
      <alignment horizontal="center" vertical="center" wrapText="1"/>
    </xf>
    <xf numFmtId="167" fontId="15" fillId="0" borderId="26" xfId="2" applyNumberFormat="1"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3" fontId="17" fillId="0" borderId="60" xfId="0" applyNumberFormat="1" applyFont="1" applyBorder="1" applyAlignment="1">
      <alignment horizontal="center" vertical="center" wrapText="1"/>
    </xf>
    <xf numFmtId="3" fontId="17" fillId="0" borderId="37" xfId="0" applyNumberFormat="1" applyFont="1" applyBorder="1" applyAlignment="1">
      <alignment horizontal="center" vertical="center" wrapText="1"/>
    </xf>
    <xf numFmtId="3" fontId="16" fillId="0" borderId="60" xfId="0" applyNumberFormat="1" applyFont="1" applyBorder="1" applyAlignment="1">
      <alignment horizontal="center" vertical="center" wrapText="1"/>
    </xf>
    <xf numFmtId="3" fontId="16" fillId="0" borderId="37" xfId="0" applyNumberFormat="1" applyFont="1" applyBorder="1" applyAlignment="1">
      <alignment horizontal="center" vertical="center" wrapText="1"/>
    </xf>
    <xf numFmtId="3" fontId="0" fillId="0" borderId="60" xfId="0" applyNumberFormat="1" applyFont="1" applyBorder="1" applyAlignment="1">
      <alignment horizontal="center" vertical="center" wrapText="1"/>
    </xf>
    <xf numFmtId="3" fontId="0" fillId="0" borderId="37" xfId="0" applyNumberFormat="1" applyFont="1" applyBorder="1" applyAlignment="1">
      <alignment horizontal="center"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165" fontId="19" fillId="0" borderId="61" xfId="2" applyNumberFormat="1" applyFont="1" applyFill="1" applyBorder="1" applyAlignment="1">
      <alignment horizontal="center" vertical="center" wrapText="1"/>
    </xf>
    <xf numFmtId="165" fontId="19" fillId="0" borderId="32" xfId="2" applyNumberFormat="1" applyFont="1" applyFill="1" applyBorder="1" applyAlignment="1">
      <alignment horizontal="center" vertical="center" wrapText="1"/>
    </xf>
    <xf numFmtId="10" fontId="0" fillId="0" borderId="45" xfId="1" applyNumberFormat="1" applyFont="1" applyBorder="1" applyAlignment="1">
      <alignment horizontal="center" vertical="center" wrapText="1"/>
    </xf>
    <xf numFmtId="10" fontId="0" fillId="0" borderId="26" xfId="1" applyNumberFormat="1" applyFont="1" applyBorder="1" applyAlignment="1">
      <alignment horizontal="center" vertical="center" wrapText="1"/>
    </xf>
    <xf numFmtId="165" fontId="0" fillId="0" borderId="45" xfId="0" applyNumberFormat="1" applyFont="1" applyFill="1" applyBorder="1" applyAlignment="1">
      <alignment horizontal="center" vertical="center" wrapText="1"/>
    </xf>
    <xf numFmtId="165" fontId="0" fillId="0" borderId="26" xfId="0" applyNumberFormat="1" applyFont="1" applyFill="1" applyBorder="1" applyAlignment="1">
      <alignment horizontal="center" vertical="center" wrapText="1"/>
    </xf>
    <xf numFmtId="165" fontId="0" fillId="0" borderId="51" xfId="0" applyNumberFormat="1" applyFont="1" applyFill="1" applyBorder="1" applyAlignment="1">
      <alignment horizontal="center" vertical="center" wrapText="1"/>
    </xf>
    <xf numFmtId="165" fontId="0" fillId="0" borderId="34" xfId="0" applyNumberFormat="1"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29" xfId="0" applyFont="1" applyFill="1" applyBorder="1" applyAlignment="1">
      <alignment horizontal="center" vertical="center" wrapText="1"/>
    </xf>
    <xf numFmtId="168" fontId="17" fillId="0" borderId="51" xfId="0" applyNumberFormat="1" applyFont="1" applyBorder="1" applyAlignment="1">
      <alignment horizontal="center" vertical="center" wrapText="1"/>
    </xf>
    <xf numFmtId="168" fontId="17" fillId="0" borderId="34" xfId="0" applyNumberFormat="1" applyFont="1" applyBorder="1" applyAlignment="1">
      <alignment horizontal="center" vertical="center" wrapText="1"/>
    </xf>
    <xf numFmtId="0" fontId="0" fillId="5" borderId="53" xfId="0" applyFont="1" applyFill="1" applyBorder="1" applyAlignment="1">
      <alignment horizontal="center" vertical="center" wrapText="1"/>
    </xf>
    <xf numFmtId="0" fontId="0" fillId="5" borderId="16" xfId="0" applyFont="1" applyFill="1" applyBorder="1" applyAlignment="1">
      <alignment horizontal="center" vertical="center" wrapText="1"/>
    </xf>
    <xf numFmtId="164" fontId="0" fillId="0" borderId="45" xfId="2" applyFont="1" applyBorder="1" applyAlignment="1">
      <alignment horizontal="center" vertical="center" wrapText="1"/>
    </xf>
    <xf numFmtId="164" fontId="0" fillId="0" borderId="26" xfId="2" applyFont="1" applyBorder="1" applyAlignment="1">
      <alignment horizontal="center" vertical="center" wrapText="1"/>
    </xf>
    <xf numFmtId="10" fontId="0" fillId="0" borderId="45" xfId="0" applyNumberFormat="1" applyFont="1" applyFill="1" applyBorder="1" applyAlignment="1">
      <alignment horizontal="center" vertical="center" wrapText="1"/>
    </xf>
    <xf numFmtId="10" fontId="0" fillId="0" borderId="26" xfId="0" applyNumberFormat="1" applyFont="1" applyFill="1" applyBorder="1" applyAlignment="1">
      <alignment horizontal="center" vertical="center" wrapText="1"/>
    </xf>
    <xf numFmtId="165" fontId="17" fillId="0" borderId="45" xfId="1" applyNumberFormat="1" applyFont="1" applyBorder="1" applyAlignment="1">
      <alignment horizontal="center" vertical="center" wrapText="1"/>
    </xf>
    <xf numFmtId="165" fontId="17" fillId="0" borderId="26" xfId="1" applyNumberFormat="1" applyFont="1" applyBorder="1" applyAlignment="1">
      <alignment horizontal="center" vertical="center" wrapText="1"/>
    </xf>
    <xf numFmtId="10" fontId="0" fillId="0" borderId="45" xfId="2" applyNumberFormat="1" applyFont="1" applyFill="1" applyBorder="1" applyAlignment="1">
      <alignment horizontal="center" vertical="center" wrapText="1"/>
    </xf>
    <xf numFmtId="10" fontId="0" fillId="0" borderId="26" xfId="2" applyNumberFormat="1" applyFont="1" applyFill="1" applyBorder="1" applyAlignment="1">
      <alignment horizontal="center" vertical="center" wrapText="1"/>
    </xf>
    <xf numFmtId="166" fontId="1" fillId="0" borderId="57" xfId="0" applyNumberFormat="1" applyFont="1" applyBorder="1" applyAlignment="1">
      <alignment horizontal="center" vertical="center" wrapText="1"/>
    </xf>
    <xf numFmtId="0" fontId="1" fillId="0" borderId="58" xfId="0" applyFont="1" applyBorder="1" applyAlignment="1">
      <alignment horizontal="center" vertical="center" wrapText="1"/>
    </xf>
    <xf numFmtId="166" fontId="0" fillId="0" borderId="57" xfId="0" applyNumberFormat="1" applyFont="1" applyBorder="1" applyAlignment="1">
      <alignment horizontal="center" vertical="center" wrapText="1"/>
    </xf>
    <xf numFmtId="0" fontId="0" fillId="0" borderId="58" xfId="0" applyFont="1" applyBorder="1" applyAlignment="1">
      <alignment horizontal="center" vertical="center" wrapText="1"/>
    </xf>
    <xf numFmtId="166" fontId="17" fillId="0" borderId="57" xfId="0" applyNumberFormat="1" applyFont="1" applyBorder="1" applyAlignment="1">
      <alignment horizontal="center" vertical="center" wrapText="1"/>
    </xf>
    <xf numFmtId="0" fontId="17" fillId="0" borderId="58" xfId="0" applyFont="1" applyBorder="1" applyAlignment="1">
      <alignment horizontal="center" vertical="center" wrapText="1"/>
    </xf>
    <xf numFmtId="164" fontId="0" fillId="0" borderId="57" xfId="2" applyFont="1" applyFill="1" applyBorder="1" applyAlignment="1">
      <alignment horizontal="center" vertical="center" wrapText="1"/>
    </xf>
    <xf numFmtId="164" fontId="0" fillId="0" borderId="58" xfId="2" applyFont="1" applyFill="1" applyBorder="1" applyAlignment="1">
      <alignment horizontal="center" vertical="center" wrapText="1"/>
    </xf>
    <xf numFmtId="168" fontId="0" fillId="0" borderId="69" xfId="0" applyNumberFormat="1" applyFont="1" applyFill="1" applyBorder="1" applyAlignment="1">
      <alignment horizontal="center" vertical="center" wrapText="1"/>
    </xf>
    <xf numFmtId="168" fontId="0" fillId="0" borderId="70" xfId="0" applyNumberFormat="1" applyFont="1" applyFill="1" applyBorder="1" applyAlignment="1">
      <alignment horizontal="center" vertical="center" wrapText="1"/>
    </xf>
    <xf numFmtId="0" fontId="0" fillId="0" borderId="61" xfId="0" applyFont="1" applyBorder="1" applyAlignment="1">
      <alignment horizontal="center" vertical="center" wrapText="1"/>
    </xf>
    <xf numFmtId="0" fontId="0" fillId="0" borderId="32" xfId="0" applyFont="1" applyBorder="1" applyAlignment="1">
      <alignment horizontal="center" vertical="center" wrapText="1"/>
    </xf>
    <xf numFmtId="0" fontId="15" fillId="0" borderId="45" xfId="0" applyFont="1" applyBorder="1" applyAlignment="1">
      <alignment horizontal="center" vertical="center" wrapText="1"/>
    </xf>
    <xf numFmtId="169" fontId="0" fillId="0" borderId="51" xfId="0" applyNumberFormat="1" applyFont="1" applyFill="1" applyBorder="1" applyAlignment="1">
      <alignment horizontal="center" vertical="center" wrapText="1"/>
    </xf>
    <xf numFmtId="169" fontId="0" fillId="0" borderId="34" xfId="0" applyNumberFormat="1" applyFont="1" applyFill="1" applyBorder="1" applyAlignment="1">
      <alignment horizontal="center" vertical="center" wrapText="1"/>
    </xf>
    <xf numFmtId="165" fontId="0" fillId="0" borderId="45" xfId="1" applyNumberFormat="1" applyFont="1" applyFill="1" applyBorder="1" applyAlignment="1">
      <alignment horizontal="center" vertical="center" wrapText="1"/>
    </xf>
    <xf numFmtId="165" fontId="0" fillId="0" borderId="26" xfId="1" applyNumberFormat="1" applyFont="1" applyFill="1" applyBorder="1" applyAlignment="1">
      <alignment horizontal="center" vertical="center" wrapText="1"/>
    </xf>
    <xf numFmtId="165" fontId="0" fillId="0" borderId="61" xfId="0" applyNumberFormat="1" applyFont="1" applyFill="1" applyBorder="1" applyAlignment="1">
      <alignment horizontal="center" vertical="center" wrapText="1"/>
    </xf>
    <xf numFmtId="165" fontId="0" fillId="0" borderId="32" xfId="0" applyNumberFormat="1" applyFont="1" applyFill="1" applyBorder="1" applyAlignment="1">
      <alignment horizontal="center" vertical="center" wrapText="1"/>
    </xf>
    <xf numFmtId="10" fontId="16" fillId="0" borderId="45" xfId="0" applyNumberFormat="1" applyFont="1" applyBorder="1" applyAlignment="1">
      <alignment horizontal="center" vertical="center" wrapText="1"/>
    </xf>
    <xf numFmtId="9" fontId="16" fillId="0" borderId="45" xfId="0" applyNumberFormat="1" applyFont="1" applyBorder="1" applyAlignment="1">
      <alignment horizontal="center" vertical="center" wrapText="1"/>
    </xf>
    <xf numFmtId="0" fontId="19" fillId="0" borderId="45"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29" xfId="0" applyFont="1" applyFill="1" applyBorder="1" applyAlignment="1">
      <alignment horizontal="center" vertical="center" wrapText="1"/>
    </xf>
  </cellXfs>
  <cellStyles count="3">
    <cellStyle name="Comma [0]" xfId="2" builtinId="6"/>
    <cellStyle name="Normal" xfId="0" builtinId="0"/>
    <cellStyle name="Percent"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3"/>
  <sheetViews>
    <sheetView tabSelected="1" topLeftCell="D1" zoomScale="70" zoomScaleNormal="70" zoomScaleSheetLayoutView="72" workbookViewId="0">
      <selection activeCell="P2" sqref="P2"/>
    </sheetView>
  </sheetViews>
  <sheetFormatPr defaultRowHeight="15"/>
  <cols>
    <col min="1" max="1" width="4.7109375" style="1" customWidth="1"/>
    <col min="2" max="2" width="23.5703125" style="56" customWidth="1"/>
    <col min="3" max="4" width="14.7109375" style="37" customWidth="1"/>
    <col min="5" max="5" width="12.42578125" style="57" customWidth="1"/>
    <col min="6" max="6" width="11.140625" style="57" customWidth="1"/>
    <col min="7" max="7" width="20.7109375" style="58" customWidth="1"/>
    <col min="8" max="9" width="10.7109375" style="58" customWidth="1"/>
    <col min="10" max="10" width="51.42578125" style="58" customWidth="1"/>
    <col min="11" max="12" width="10.7109375" style="128" customWidth="1"/>
    <col min="13" max="13" width="15.7109375" style="58" customWidth="1"/>
    <col min="14" max="15" width="10.7109375" style="121" customWidth="1"/>
    <col min="16" max="16" width="15.7109375" style="121" customWidth="1"/>
    <col min="17" max="18" width="10.7109375" style="58" customWidth="1"/>
    <col min="19" max="19" width="20.7109375" style="58" customWidth="1"/>
    <col min="20" max="36" width="9.140625" style="31"/>
    <col min="37" max="37" width="9.140625" style="32"/>
    <col min="38" max="16384" width="9.140625" style="25"/>
  </cols>
  <sheetData>
    <row r="1" spans="1:37" ht="37.5" thickTop="1" thickBot="1">
      <c r="A1" s="81" t="s">
        <v>40</v>
      </c>
      <c r="B1" s="2" t="s">
        <v>31</v>
      </c>
      <c r="C1" s="259" t="s">
        <v>65</v>
      </c>
      <c r="D1" s="260"/>
      <c r="E1" s="261" t="s">
        <v>60</v>
      </c>
      <c r="F1" s="262"/>
      <c r="G1" s="59" t="s">
        <v>97</v>
      </c>
      <c r="H1" s="253" t="s">
        <v>59</v>
      </c>
      <c r="I1" s="254"/>
      <c r="J1" s="59" t="s">
        <v>98</v>
      </c>
      <c r="K1" s="255" t="s">
        <v>61</v>
      </c>
      <c r="L1" s="256"/>
      <c r="M1" s="59" t="s">
        <v>99</v>
      </c>
      <c r="N1" s="255" t="s">
        <v>62</v>
      </c>
      <c r="O1" s="256"/>
      <c r="P1" s="59" t="s">
        <v>100</v>
      </c>
      <c r="Q1" s="261" t="s">
        <v>63</v>
      </c>
      <c r="R1" s="262"/>
      <c r="S1" s="59" t="s">
        <v>96</v>
      </c>
      <c r="T1" s="28"/>
      <c r="U1" s="26"/>
      <c r="V1" s="26"/>
      <c r="W1" s="26"/>
      <c r="X1" s="26"/>
      <c r="Y1" s="26"/>
      <c r="Z1" s="26"/>
      <c r="AA1" s="26"/>
      <c r="AB1" s="26"/>
      <c r="AC1" s="26"/>
      <c r="AD1" s="26"/>
      <c r="AE1" s="26"/>
      <c r="AF1" s="26"/>
      <c r="AG1" s="26"/>
      <c r="AH1" s="26"/>
      <c r="AI1" s="26"/>
      <c r="AJ1" s="26"/>
      <c r="AK1" s="27"/>
    </row>
    <row r="2" spans="1:37" ht="236.25" customHeight="1">
      <c r="A2" s="19">
        <v>1</v>
      </c>
      <c r="B2" s="29" t="s">
        <v>8</v>
      </c>
      <c r="C2" s="257" t="s">
        <v>101</v>
      </c>
      <c r="D2" s="258"/>
      <c r="E2" s="223" t="s">
        <v>183</v>
      </c>
      <c r="F2" s="224"/>
      <c r="G2" s="136"/>
      <c r="H2" s="268">
        <v>239334</v>
      </c>
      <c r="I2" s="269"/>
      <c r="J2" s="82" t="s">
        <v>127</v>
      </c>
      <c r="K2" s="272" t="s">
        <v>120</v>
      </c>
      <c r="L2" s="273"/>
      <c r="M2" s="60"/>
      <c r="N2" s="274">
        <v>2815843</v>
      </c>
      <c r="O2" s="275"/>
      <c r="P2" s="97"/>
      <c r="Q2" s="276" t="s">
        <v>205</v>
      </c>
      <c r="R2" s="277"/>
      <c r="S2" s="60"/>
      <c r="T2" s="30"/>
    </row>
    <row r="3" spans="1:37" ht="71.25" customHeight="1">
      <c r="A3" s="11">
        <v>2</v>
      </c>
      <c r="B3" s="12" t="s">
        <v>19</v>
      </c>
      <c r="C3" s="176" t="s">
        <v>16</v>
      </c>
      <c r="D3" s="177"/>
      <c r="E3" s="223" t="s">
        <v>184</v>
      </c>
      <c r="F3" s="224"/>
      <c r="G3" s="137"/>
      <c r="H3" s="268">
        <v>27835</v>
      </c>
      <c r="I3" s="269"/>
      <c r="J3" s="82" t="s">
        <v>128</v>
      </c>
      <c r="K3" s="236" t="s">
        <v>121</v>
      </c>
      <c r="L3" s="237"/>
      <c r="M3" s="79"/>
      <c r="N3" s="263">
        <v>49552</v>
      </c>
      <c r="O3" s="264"/>
      <c r="P3" s="98"/>
      <c r="Q3" s="170" t="s">
        <v>206</v>
      </c>
      <c r="R3" s="265"/>
      <c r="S3" s="129"/>
      <c r="T3" s="30"/>
    </row>
    <row r="4" spans="1:37" ht="59.25" customHeight="1">
      <c r="A4" s="22">
        <v>3</v>
      </c>
      <c r="B4" s="23" t="s">
        <v>102</v>
      </c>
      <c r="C4" s="176" t="s">
        <v>32</v>
      </c>
      <c r="D4" s="177"/>
      <c r="E4" s="223">
        <v>117960</v>
      </c>
      <c r="F4" s="224"/>
      <c r="G4" s="138"/>
      <c r="H4" s="268">
        <v>160033</v>
      </c>
      <c r="I4" s="269"/>
      <c r="J4" s="82" t="s">
        <v>129</v>
      </c>
      <c r="K4" s="236">
        <v>82627</v>
      </c>
      <c r="L4" s="237"/>
      <c r="M4" s="61"/>
      <c r="N4" s="263">
        <v>2699156</v>
      </c>
      <c r="O4" s="264"/>
      <c r="P4" s="99"/>
      <c r="Q4" s="170" t="s">
        <v>207</v>
      </c>
      <c r="R4" s="265"/>
      <c r="S4" s="61"/>
      <c r="T4" s="30"/>
      <c r="V4" s="130"/>
    </row>
    <row r="5" spans="1:37" ht="36" customHeight="1">
      <c r="A5" s="240">
        <v>4</v>
      </c>
      <c r="B5" s="252" t="s">
        <v>103</v>
      </c>
      <c r="C5" s="242" t="s">
        <v>64</v>
      </c>
      <c r="D5" s="21" t="s">
        <v>68</v>
      </c>
      <c r="E5" s="244">
        <v>29323</v>
      </c>
      <c r="F5" s="80">
        <v>13350</v>
      </c>
      <c r="G5" s="171"/>
      <c r="H5" s="173">
        <v>25410</v>
      </c>
      <c r="I5" s="132">
        <v>12494</v>
      </c>
      <c r="J5" s="82" t="s">
        <v>130</v>
      </c>
      <c r="K5" s="266">
        <v>47774</v>
      </c>
      <c r="L5" s="122">
        <f>K5-L6</f>
        <v>38686</v>
      </c>
      <c r="M5" s="172"/>
      <c r="N5" s="168">
        <v>176892</v>
      </c>
      <c r="O5" s="100">
        <v>116687</v>
      </c>
      <c r="P5" s="167"/>
      <c r="Q5" s="270" t="s">
        <v>208</v>
      </c>
      <c r="R5" s="78" t="s">
        <v>209</v>
      </c>
      <c r="S5" s="172"/>
      <c r="T5" s="30"/>
    </row>
    <row r="6" spans="1:37" ht="36" customHeight="1">
      <c r="A6" s="240"/>
      <c r="B6" s="252"/>
      <c r="C6" s="242"/>
      <c r="D6" s="21" t="s">
        <v>67</v>
      </c>
      <c r="E6" s="245"/>
      <c r="F6" s="80">
        <v>15973</v>
      </c>
      <c r="G6" s="171"/>
      <c r="H6" s="174"/>
      <c r="I6" s="132">
        <v>12916</v>
      </c>
      <c r="J6" s="82" t="s">
        <v>131</v>
      </c>
      <c r="K6" s="267"/>
      <c r="L6" s="123">
        <v>9088</v>
      </c>
      <c r="M6" s="172"/>
      <c r="N6" s="168"/>
      <c r="O6" s="100">
        <v>60205</v>
      </c>
      <c r="P6" s="167"/>
      <c r="Q6" s="271"/>
      <c r="R6" s="78" t="s">
        <v>206</v>
      </c>
      <c r="S6" s="172"/>
      <c r="T6" s="30"/>
    </row>
    <row r="7" spans="1:37" ht="36" customHeight="1">
      <c r="A7" s="240">
        <v>5</v>
      </c>
      <c r="B7" s="243" t="s">
        <v>35</v>
      </c>
      <c r="C7" s="242" t="s">
        <v>66</v>
      </c>
      <c r="D7" s="21" t="s">
        <v>68</v>
      </c>
      <c r="E7" s="244">
        <v>117960</v>
      </c>
      <c r="F7" s="80">
        <v>117949</v>
      </c>
      <c r="G7" s="137"/>
      <c r="H7" s="173">
        <v>3185</v>
      </c>
      <c r="I7" s="132">
        <v>1931</v>
      </c>
      <c r="J7" s="82" t="s">
        <v>132</v>
      </c>
      <c r="K7" s="175">
        <v>2594</v>
      </c>
      <c r="L7" s="122">
        <f>K7-L8</f>
        <v>1698</v>
      </c>
      <c r="M7" s="172"/>
      <c r="N7" s="168">
        <v>16403</v>
      </c>
      <c r="O7" s="100">
        <v>12889</v>
      </c>
      <c r="P7" s="98"/>
      <c r="Q7" s="270" t="s">
        <v>210</v>
      </c>
      <c r="R7" s="78" t="s">
        <v>211</v>
      </c>
      <c r="S7" s="129"/>
      <c r="T7" s="30"/>
    </row>
    <row r="8" spans="1:37" ht="36" customHeight="1">
      <c r="A8" s="240"/>
      <c r="B8" s="243"/>
      <c r="C8" s="242"/>
      <c r="D8" s="21" t="s">
        <v>67</v>
      </c>
      <c r="E8" s="245"/>
      <c r="F8" s="80">
        <v>11</v>
      </c>
      <c r="G8" s="137"/>
      <c r="H8" s="174"/>
      <c r="I8" s="132">
        <v>1254</v>
      </c>
      <c r="J8" s="82" t="s">
        <v>133</v>
      </c>
      <c r="K8" s="175"/>
      <c r="L8" s="123">
        <v>896</v>
      </c>
      <c r="M8" s="172"/>
      <c r="N8" s="168"/>
      <c r="O8" s="100">
        <v>3514</v>
      </c>
      <c r="P8" s="98"/>
      <c r="Q8" s="271"/>
      <c r="R8" s="78" t="s">
        <v>212</v>
      </c>
      <c r="S8" s="129"/>
      <c r="T8" s="30"/>
    </row>
    <row r="9" spans="1:37" ht="36" customHeight="1">
      <c r="A9" s="240">
        <v>6</v>
      </c>
      <c r="B9" s="214" t="s">
        <v>47</v>
      </c>
      <c r="C9" s="242" t="s">
        <v>69</v>
      </c>
      <c r="D9" s="21" t="s">
        <v>68</v>
      </c>
      <c r="E9" s="244">
        <v>2145</v>
      </c>
      <c r="F9" s="80">
        <f>E9-F10</f>
        <v>1596</v>
      </c>
      <c r="G9" s="171"/>
      <c r="H9" s="173">
        <v>160033</v>
      </c>
      <c r="I9" s="132">
        <v>160018</v>
      </c>
      <c r="J9" s="82" t="s">
        <v>134</v>
      </c>
      <c r="K9" s="175">
        <v>2038</v>
      </c>
      <c r="L9" s="122">
        <f>K9-L10</f>
        <v>1784</v>
      </c>
      <c r="M9" s="172"/>
      <c r="N9" s="168">
        <v>17940</v>
      </c>
      <c r="O9" s="100">
        <v>16909</v>
      </c>
      <c r="P9" s="167"/>
      <c r="Q9" s="270" t="s">
        <v>213</v>
      </c>
      <c r="R9" s="78" t="s">
        <v>214</v>
      </c>
      <c r="S9" s="172"/>
      <c r="T9" s="30"/>
    </row>
    <row r="10" spans="1:37" ht="36" customHeight="1">
      <c r="A10" s="240"/>
      <c r="B10" s="241"/>
      <c r="C10" s="242"/>
      <c r="D10" s="21" t="s">
        <v>67</v>
      </c>
      <c r="E10" s="245"/>
      <c r="F10" s="80">
        <v>549</v>
      </c>
      <c r="G10" s="171"/>
      <c r="H10" s="174"/>
      <c r="I10" s="132">
        <v>15</v>
      </c>
      <c r="J10" s="82" t="s">
        <v>135</v>
      </c>
      <c r="K10" s="175"/>
      <c r="L10" s="123">
        <v>254</v>
      </c>
      <c r="M10" s="172"/>
      <c r="N10" s="168"/>
      <c r="O10" s="100">
        <v>1031</v>
      </c>
      <c r="P10" s="167"/>
      <c r="Q10" s="271"/>
      <c r="R10" s="78" t="s">
        <v>215</v>
      </c>
      <c r="S10" s="172"/>
      <c r="T10" s="30"/>
    </row>
    <row r="11" spans="1:37" ht="36" customHeight="1">
      <c r="A11" s="240">
        <v>7</v>
      </c>
      <c r="B11" s="243" t="s">
        <v>73</v>
      </c>
      <c r="C11" s="242" t="s">
        <v>70</v>
      </c>
      <c r="D11" s="21" t="s">
        <v>68</v>
      </c>
      <c r="E11" s="244">
        <v>9787</v>
      </c>
      <c r="F11" s="80">
        <f>E11-F12</f>
        <v>1967</v>
      </c>
      <c r="G11" s="171"/>
      <c r="H11" s="173">
        <v>7771</v>
      </c>
      <c r="I11" s="132">
        <v>1838</v>
      </c>
      <c r="J11" s="82" t="s">
        <v>136</v>
      </c>
      <c r="K11" s="175">
        <f>K4</f>
        <v>82627</v>
      </c>
      <c r="L11" s="122">
        <f>K11-L12</f>
        <v>74532</v>
      </c>
      <c r="M11" s="172"/>
      <c r="N11" s="168">
        <v>62578</v>
      </c>
      <c r="O11" s="100">
        <v>25749</v>
      </c>
      <c r="P11" s="167"/>
      <c r="Q11" s="270" t="s">
        <v>216</v>
      </c>
      <c r="R11" s="78" t="s">
        <v>217</v>
      </c>
      <c r="S11" s="172"/>
      <c r="T11" s="30"/>
    </row>
    <row r="12" spans="1:37" ht="36" customHeight="1">
      <c r="A12" s="240"/>
      <c r="B12" s="243"/>
      <c r="C12" s="242"/>
      <c r="D12" s="21" t="s">
        <v>67</v>
      </c>
      <c r="E12" s="245"/>
      <c r="F12" s="80">
        <v>7820</v>
      </c>
      <c r="G12" s="171"/>
      <c r="H12" s="174"/>
      <c r="I12" s="132">
        <v>5933</v>
      </c>
      <c r="J12" s="82" t="s">
        <v>137</v>
      </c>
      <c r="K12" s="175"/>
      <c r="L12" s="122">
        <v>8095</v>
      </c>
      <c r="M12" s="172"/>
      <c r="N12" s="168"/>
      <c r="O12" s="100">
        <v>36829</v>
      </c>
      <c r="P12" s="167"/>
      <c r="Q12" s="271"/>
      <c r="R12" s="78" t="s">
        <v>218</v>
      </c>
      <c r="S12" s="172"/>
      <c r="T12" s="30"/>
    </row>
    <row r="13" spans="1:37" ht="36" customHeight="1">
      <c r="A13" s="240">
        <v>8</v>
      </c>
      <c r="B13" s="214" t="s">
        <v>48</v>
      </c>
      <c r="C13" s="242" t="s">
        <v>71</v>
      </c>
      <c r="D13" s="21" t="s">
        <v>68</v>
      </c>
      <c r="E13" s="244">
        <v>2616</v>
      </c>
      <c r="F13" s="80">
        <f>E13-F14</f>
        <v>1797</v>
      </c>
      <c r="G13" s="171"/>
      <c r="H13" s="173">
        <v>3494</v>
      </c>
      <c r="I13" s="132">
        <v>2662</v>
      </c>
      <c r="J13" s="82" t="s">
        <v>138</v>
      </c>
      <c r="K13" s="175">
        <f>4157+922+6</f>
        <v>5085</v>
      </c>
      <c r="L13" s="122">
        <f>K13-L14</f>
        <v>4473</v>
      </c>
      <c r="M13" s="172"/>
      <c r="N13" s="168"/>
      <c r="O13" s="100"/>
      <c r="P13" s="167"/>
      <c r="Q13" s="270" t="s">
        <v>219</v>
      </c>
      <c r="R13" s="78" t="s">
        <v>220</v>
      </c>
      <c r="S13" s="172" t="s">
        <v>221</v>
      </c>
      <c r="T13" s="30"/>
    </row>
    <row r="14" spans="1:37" ht="36" customHeight="1">
      <c r="A14" s="240"/>
      <c r="B14" s="241"/>
      <c r="C14" s="242"/>
      <c r="D14" s="21" t="s">
        <v>67</v>
      </c>
      <c r="E14" s="245"/>
      <c r="F14" s="80">
        <v>819</v>
      </c>
      <c r="G14" s="171"/>
      <c r="H14" s="174"/>
      <c r="I14" s="132">
        <v>832</v>
      </c>
      <c r="J14" s="82" t="s">
        <v>139</v>
      </c>
      <c r="K14" s="175"/>
      <c r="L14" s="123">
        <v>612</v>
      </c>
      <c r="M14" s="172"/>
      <c r="N14" s="168"/>
      <c r="O14" s="100"/>
      <c r="P14" s="167"/>
      <c r="Q14" s="271"/>
      <c r="R14" s="78" t="s">
        <v>222</v>
      </c>
      <c r="S14" s="172"/>
      <c r="T14" s="30"/>
    </row>
    <row r="15" spans="1:37" ht="36" customHeight="1">
      <c r="A15" s="240">
        <v>9</v>
      </c>
      <c r="B15" s="243" t="s">
        <v>36</v>
      </c>
      <c r="C15" s="242" t="s">
        <v>72</v>
      </c>
      <c r="D15" s="21" t="s">
        <v>68</v>
      </c>
      <c r="E15" s="244">
        <v>8777</v>
      </c>
      <c r="F15" s="80">
        <f>E15-F16</f>
        <v>4931</v>
      </c>
      <c r="G15" s="171"/>
      <c r="H15" s="173">
        <v>6837</v>
      </c>
      <c r="I15" s="132">
        <v>4029</v>
      </c>
      <c r="J15" s="82" t="s">
        <v>140</v>
      </c>
      <c r="K15" s="175">
        <v>16866</v>
      </c>
      <c r="L15" s="122">
        <f>K15-L16</f>
        <v>13515</v>
      </c>
      <c r="M15" s="172"/>
      <c r="N15" s="168">
        <v>30781</v>
      </c>
      <c r="O15" s="100">
        <v>26778</v>
      </c>
      <c r="P15" s="167"/>
      <c r="Q15" s="278" t="s">
        <v>223</v>
      </c>
      <c r="R15" s="24"/>
      <c r="S15" s="172"/>
      <c r="T15" s="30"/>
    </row>
    <row r="16" spans="1:37" ht="36" customHeight="1">
      <c r="A16" s="240"/>
      <c r="B16" s="243"/>
      <c r="C16" s="242"/>
      <c r="D16" s="21" t="s">
        <v>67</v>
      </c>
      <c r="E16" s="245"/>
      <c r="F16" s="80">
        <v>3846</v>
      </c>
      <c r="G16" s="171"/>
      <c r="H16" s="174"/>
      <c r="I16" s="132">
        <v>2808</v>
      </c>
      <c r="J16" s="82" t="s">
        <v>141</v>
      </c>
      <c r="K16" s="175"/>
      <c r="L16" s="123">
        <v>3351</v>
      </c>
      <c r="M16" s="172"/>
      <c r="N16" s="168"/>
      <c r="O16" s="100">
        <v>4003</v>
      </c>
      <c r="P16" s="167"/>
      <c r="Q16" s="279"/>
      <c r="R16" s="24"/>
      <c r="S16" s="172"/>
      <c r="T16" s="30"/>
    </row>
    <row r="17" spans="1:20" ht="67.5" customHeight="1">
      <c r="A17" s="22">
        <v>10</v>
      </c>
      <c r="B17" s="12" t="s">
        <v>6</v>
      </c>
      <c r="C17" s="176" t="s">
        <v>23</v>
      </c>
      <c r="D17" s="177"/>
      <c r="E17" s="246">
        <v>2.39</v>
      </c>
      <c r="F17" s="247"/>
      <c r="G17" s="139"/>
      <c r="H17" s="229">
        <v>1.29</v>
      </c>
      <c r="I17" s="230"/>
      <c r="J17" s="82" t="s">
        <v>142</v>
      </c>
      <c r="K17" s="231">
        <v>2.94</v>
      </c>
      <c r="L17" s="232"/>
      <c r="M17" s="62"/>
      <c r="N17" s="159">
        <v>1.06</v>
      </c>
      <c r="O17" s="160"/>
      <c r="P17" s="101"/>
      <c r="Q17" s="161">
        <v>1.32</v>
      </c>
      <c r="R17" s="162"/>
      <c r="S17" s="62"/>
      <c r="T17" s="30"/>
    </row>
    <row r="18" spans="1:20" ht="54" customHeight="1">
      <c r="A18" s="22">
        <v>11</v>
      </c>
      <c r="B18" s="15" t="s">
        <v>14</v>
      </c>
      <c r="C18" s="176" t="s">
        <v>15</v>
      </c>
      <c r="D18" s="177"/>
      <c r="E18" s="250">
        <v>2.15</v>
      </c>
      <c r="F18" s="251"/>
      <c r="G18" s="139"/>
      <c r="H18" s="229">
        <v>2.15</v>
      </c>
      <c r="I18" s="230"/>
      <c r="J18" s="82" t="s">
        <v>143</v>
      </c>
      <c r="K18" s="231">
        <v>2.44</v>
      </c>
      <c r="L18" s="232"/>
      <c r="M18" s="62"/>
      <c r="N18" s="159">
        <v>2.44</v>
      </c>
      <c r="O18" s="160"/>
      <c r="P18" s="101"/>
      <c r="Q18" s="161">
        <v>2.3199999999999998</v>
      </c>
      <c r="R18" s="162"/>
      <c r="S18" s="62"/>
      <c r="T18" s="30"/>
    </row>
    <row r="19" spans="1:20" ht="110.25" customHeight="1">
      <c r="A19" s="22">
        <v>12</v>
      </c>
      <c r="B19" s="15" t="s">
        <v>86</v>
      </c>
      <c r="C19" s="176" t="s">
        <v>89</v>
      </c>
      <c r="D19" s="177"/>
      <c r="E19" s="248">
        <v>31.5</v>
      </c>
      <c r="F19" s="249"/>
      <c r="G19" s="139"/>
      <c r="H19" s="229">
        <v>20.69</v>
      </c>
      <c r="I19" s="230"/>
      <c r="J19" s="82" t="s">
        <v>144</v>
      </c>
      <c r="K19" s="231">
        <v>48</v>
      </c>
      <c r="L19" s="232"/>
      <c r="M19" s="62"/>
      <c r="N19" s="233" t="s">
        <v>245</v>
      </c>
      <c r="O19" s="160"/>
      <c r="P19" s="101"/>
      <c r="Q19" s="161" t="s">
        <v>224</v>
      </c>
      <c r="R19" s="162"/>
      <c r="S19" s="62"/>
      <c r="T19" s="30"/>
    </row>
    <row r="20" spans="1:20" ht="105.75" customHeight="1">
      <c r="A20" s="22">
        <v>13</v>
      </c>
      <c r="B20" s="15" t="s">
        <v>87</v>
      </c>
      <c r="C20" s="176" t="s">
        <v>88</v>
      </c>
      <c r="D20" s="177"/>
      <c r="E20" s="248">
        <v>28.7</v>
      </c>
      <c r="F20" s="249"/>
      <c r="G20" s="139"/>
      <c r="H20" s="229">
        <v>32.64</v>
      </c>
      <c r="I20" s="230"/>
      <c r="J20" s="82" t="s">
        <v>145</v>
      </c>
      <c r="K20" s="231">
        <v>27</v>
      </c>
      <c r="L20" s="232"/>
      <c r="M20" s="62"/>
      <c r="N20" s="159" t="s">
        <v>223</v>
      </c>
      <c r="O20" s="160"/>
      <c r="P20" s="101"/>
      <c r="Q20" s="161" t="s">
        <v>224</v>
      </c>
      <c r="R20" s="162"/>
      <c r="S20" s="62"/>
      <c r="T20" s="30"/>
    </row>
    <row r="21" spans="1:20" ht="142.5" customHeight="1">
      <c r="A21" s="22">
        <v>14</v>
      </c>
      <c r="B21" s="12" t="s">
        <v>4</v>
      </c>
      <c r="C21" s="176" t="s">
        <v>42</v>
      </c>
      <c r="D21" s="177"/>
      <c r="E21" s="223">
        <v>98085</v>
      </c>
      <c r="F21" s="224"/>
      <c r="G21" s="137"/>
      <c r="H21" s="234">
        <v>114747</v>
      </c>
      <c r="I21" s="235"/>
      <c r="J21" s="133" t="s">
        <v>146</v>
      </c>
      <c r="K21" s="236">
        <v>109330</v>
      </c>
      <c r="L21" s="237"/>
      <c r="M21" s="79"/>
      <c r="N21" s="165">
        <v>2226441</v>
      </c>
      <c r="O21" s="166"/>
      <c r="P21" s="98"/>
      <c r="Q21" s="170">
        <v>213726</v>
      </c>
      <c r="R21" s="162"/>
      <c r="S21" s="129"/>
      <c r="T21" s="30"/>
    </row>
    <row r="22" spans="1:20" ht="156.75" customHeight="1">
      <c r="A22" s="22">
        <v>15</v>
      </c>
      <c r="B22" s="23" t="s">
        <v>37</v>
      </c>
      <c r="C22" s="176" t="s">
        <v>90</v>
      </c>
      <c r="D22" s="177"/>
      <c r="E22" s="223">
        <v>1825962</v>
      </c>
      <c r="F22" s="224"/>
      <c r="G22" s="137"/>
      <c r="H22" s="234">
        <v>1014278</v>
      </c>
      <c r="I22" s="235"/>
      <c r="J22" s="83" t="s">
        <v>147</v>
      </c>
      <c r="K22" s="236">
        <v>1047459</v>
      </c>
      <c r="L22" s="237"/>
      <c r="M22" s="79"/>
      <c r="N22" s="165">
        <v>10343884</v>
      </c>
      <c r="O22" s="166"/>
      <c r="P22" s="98"/>
      <c r="Q22" s="170">
        <v>2101434</v>
      </c>
      <c r="R22" s="162"/>
      <c r="S22" s="129" t="s">
        <v>225</v>
      </c>
      <c r="T22" s="30"/>
    </row>
    <row r="23" spans="1:20" ht="144.75" customHeight="1">
      <c r="A23" s="22">
        <v>16</v>
      </c>
      <c r="B23" s="29" t="s">
        <v>104</v>
      </c>
      <c r="C23" s="176" t="s">
        <v>51</v>
      </c>
      <c r="D23" s="177"/>
      <c r="E23" s="178">
        <v>449</v>
      </c>
      <c r="F23" s="179"/>
      <c r="G23" s="84" t="s">
        <v>185</v>
      </c>
      <c r="H23" s="234">
        <v>2190</v>
      </c>
      <c r="I23" s="235"/>
      <c r="J23" s="84" t="s">
        <v>148</v>
      </c>
      <c r="K23" s="236">
        <v>17218</v>
      </c>
      <c r="L23" s="237"/>
      <c r="M23" s="79"/>
      <c r="N23" s="165">
        <v>59122</v>
      </c>
      <c r="O23" s="166"/>
      <c r="P23" s="98"/>
      <c r="Q23" s="161">
        <v>5360</v>
      </c>
      <c r="R23" s="162"/>
      <c r="S23" s="129"/>
      <c r="T23" s="30"/>
    </row>
    <row r="24" spans="1:20" ht="76.5" customHeight="1">
      <c r="A24" s="22">
        <v>17</v>
      </c>
      <c r="B24" s="12" t="s">
        <v>49</v>
      </c>
      <c r="C24" s="176" t="s">
        <v>50</v>
      </c>
      <c r="D24" s="177"/>
      <c r="E24" s="178">
        <v>94</v>
      </c>
      <c r="F24" s="179"/>
      <c r="G24" s="137"/>
      <c r="H24" s="234">
        <v>108</v>
      </c>
      <c r="I24" s="235"/>
      <c r="J24" s="84" t="s">
        <v>149</v>
      </c>
      <c r="K24" s="236">
        <f>16634-5474</f>
        <v>11160</v>
      </c>
      <c r="L24" s="237"/>
      <c r="M24" s="79"/>
      <c r="N24" s="165">
        <v>813</v>
      </c>
      <c r="O24" s="166"/>
      <c r="P24" s="98"/>
      <c r="Q24" s="161" t="s">
        <v>224</v>
      </c>
      <c r="R24" s="162"/>
      <c r="S24" s="129"/>
      <c r="T24" s="30"/>
    </row>
    <row r="25" spans="1:20" ht="126.75" customHeight="1">
      <c r="A25" s="22">
        <v>18</v>
      </c>
      <c r="B25" s="12" t="s">
        <v>52</v>
      </c>
      <c r="C25" s="176" t="s">
        <v>53</v>
      </c>
      <c r="D25" s="177"/>
      <c r="E25" s="178">
        <v>317</v>
      </c>
      <c r="F25" s="179"/>
      <c r="G25" s="140"/>
      <c r="H25" s="234">
        <v>1596</v>
      </c>
      <c r="I25" s="235"/>
      <c r="J25" s="85" t="s">
        <v>150</v>
      </c>
      <c r="K25" s="236">
        <v>5474</v>
      </c>
      <c r="L25" s="237"/>
      <c r="M25" s="63"/>
      <c r="N25" s="165">
        <v>63720</v>
      </c>
      <c r="O25" s="166"/>
      <c r="P25" s="102"/>
      <c r="Q25" s="161" t="s">
        <v>224</v>
      </c>
      <c r="R25" s="162"/>
      <c r="S25" s="63"/>
      <c r="T25" s="30"/>
    </row>
    <row r="26" spans="1:20" ht="310.5" customHeight="1">
      <c r="A26" s="22">
        <v>19</v>
      </c>
      <c r="B26" s="12" t="s">
        <v>105</v>
      </c>
      <c r="C26" s="176" t="s">
        <v>33</v>
      </c>
      <c r="D26" s="177"/>
      <c r="E26" s="284">
        <v>0.56799999999999995</v>
      </c>
      <c r="F26" s="285"/>
      <c r="G26" s="141"/>
      <c r="H26" s="238">
        <f>23799/54029</f>
        <v>0.44048566510577652</v>
      </c>
      <c r="I26" s="239"/>
      <c r="J26" s="134" t="s">
        <v>151</v>
      </c>
      <c r="K26" s="163">
        <v>0.56000000000000005</v>
      </c>
      <c r="L26" s="164"/>
      <c r="M26" s="64"/>
      <c r="N26" s="165" t="s">
        <v>245</v>
      </c>
      <c r="O26" s="166"/>
      <c r="P26" s="103"/>
      <c r="Q26" s="169">
        <v>0.3871</v>
      </c>
      <c r="R26" s="162"/>
      <c r="S26" s="157" t="s">
        <v>226</v>
      </c>
      <c r="T26" s="30"/>
    </row>
    <row r="27" spans="1:20" ht="151.5" customHeight="1">
      <c r="A27" s="22">
        <v>20</v>
      </c>
      <c r="B27" s="12" t="s">
        <v>54</v>
      </c>
      <c r="C27" s="176" t="s">
        <v>58</v>
      </c>
      <c r="D27" s="177"/>
      <c r="E27" s="284">
        <v>0.33100000000000002</v>
      </c>
      <c r="F27" s="285"/>
      <c r="G27" s="141"/>
      <c r="H27" s="238">
        <f>7578/13068</f>
        <v>0.57988980716253447</v>
      </c>
      <c r="I27" s="239"/>
      <c r="J27" s="134" t="s">
        <v>152</v>
      </c>
      <c r="K27" s="231" t="s">
        <v>74</v>
      </c>
      <c r="L27" s="232"/>
      <c r="M27" s="64"/>
      <c r="N27" s="165" t="s">
        <v>245</v>
      </c>
      <c r="O27" s="166"/>
      <c r="P27" s="103"/>
      <c r="Q27" s="282">
        <v>0.22950000000000001</v>
      </c>
      <c r="R27" s="283"/>
      <c r="S27" s="157" t="s">
        <v>227</v>
      </c>
      <c r="T27" s="30"/>
    </row>
    <row r="28" spans="1:20" ht="165" customHeight="1">
      <c r="A28" s="22">
        <v>21</v>
      </c>
      <c r="B28" s="15" t="s">
        <v>55</v>
      </c>
      <c r="C28" s="192" t="s">
        <v>58</v>
      </c>
      <c r="D28" s="193"/>
      <c r="E28" s="286">
        <v>9.7000000000000003E-2</v>
      </c>
      <c r="F28" s="287"/>
      <c r="G28" s="142"/>
      <c r="H28" s="238">
        <f>2513/3720</f>
        <v>0.67553763440860215</v>
      </c>
      <c r="I28" s="239"/>
      <c r="J28" s="134" t="s">
        <v>153</v>
      </c>
      <c r="K28" s="290" t="s">
        <v>75</v>
      </c>
      <c r="L28" s="291"/>
      <c r="M28" s="65"/>
      <c r="N28" s="165" t="s">
        <v>245</v>
      </c>
      <c r="O28" s="166"/>
      <c r="P28" s="104"/>
      <c r="Q28" s="282">
        <v>0.1048</v>
      </c>
      <c r="R28" s="283"/>
      <c r="S28" s="158" t="s">
        <v>228</v>
      </c>
      <c r="T28" s="30"/>
    </row>
    <row r="29" spans="1:20" ht="50.25" customHeight="1">
      <c r="A29" s="22">
        <v>22</v>
      </c>
      <c r="B29" s="12" t="s">
        <v>2</v>
      </c>
      <c r="C29" s="176" t="s">
        <v>0</v>
      </c>
      <c r="D29" s="177"/>
      <c r="E29" s="284">
        <v>0.85199999999999998</v>
      </c>
      <c r="F29" s="285"/>
      <c r="G29" s="141"/>
      <c r="H29" s="238">
        <v>0.94299999999999995</v>
      </c>
      <c r="I29" s="239"/>
      <c r="J29" s="86" t="s">
        <v>154</v>
      </c>
      <c r="K29" s="163">
        <v>0.98</v>
      </c>
      <c r="L29" s="164"/>
      <c r="M29" s="64"/>
      <c r="N29" s="321">
        <v>0.69</v>
      </c>
      <c r="O29" s="166"/>
      <c r="P29" s="103"/>
      <c r="Q29" s="282">
        <v>0.99650000000000005</v>
      </c>
      <c r="R29" s="283"/>
      <c r="S29" s="64"/>
      <c r="T29" s="30"/>
    </row>
    <row r="30" spans="1:20" ht="51.75" customHeight="1" thickBot="1">
      <c r="A30" s="22">
        <v>23</v>
      </c>
      <c r="B30" s="33" t="s">
        <v>5</v>
      </c>
      <c r="C30" s="176" t="s">
        <v>21</v>
      </c>
      <c r="D30" s="177"/>
      <c r="E30" s="227" t="s">
        <v>186</v>
      </c>
      <c r="F30" s="228"/>
      <c r="G30" s="141" t="s">
        <v>187</v>
      </c>
      <c r="H30" s="280"/>
      <c r="I30" s="281"/>
      <c r="J30" s="88" t="s">
        <v>155</v>
      </c>
      <c r="K30" s="163">
        <v>0.76</v>
      </c>
      <c r="L30" s="164"/>
      <c r="M30" s="64"/>
      <c r="N30" s="165" t="s">
        <v>245</v>
      </c>
      <c r="O30" s="166"/>
      <c r="P30" s="103"/>
      <c r="Q30" s="282">
        <v>0.98209999999999997</v>
      </c>
      <c r="R30" s="283"/>
      <c r="S30" s="64"/>
      <c r="T30" s="30"/>
    </row>
    <row r="31" spans="1:20" ht="15.75">
      <c r="A31" s="18"/>
      <c r="B31" s="16" t="s">
        <v>13</v>
      </c>
      <c r="C31" s="194"/>
      <c r="D31" s="195"/>
      <c r="E31" s="194"/>
      <c r="F31" s="195"/>
      <c r="G31" s="143"/>
      <c r="H31" s="288"/>
      <c r="I31" s="289"/>
      <c r="J31" s="87"/>
      <c r="K31" s="325"/>
      <c r="L31" s="326"/>
      <c r="M31" s="66"/>
      <c r="N31" s="327"/>
      <c r="O31" s="328"/>
      <c r="P31" s="105"/>
      <c r="Q31" s="288"/>
      <c r="R31" s="289"/>
      <c r="S31" s="66"/>
      <c r="T31" s="30"/>
    </row>
    <row r="32" spans="1:20" ht="138.75" customHeight="1">
      <c r="A32" s="22">
        <v>24</v>
      </c>
      <c r="B32" s="23" t="s">
        <v>116</v>
      </c>
      <c r="C32" s="176" t="s">
        <v>82</v>
      </c>
      <c r="D32" s="177"/>
      <c r="E32" s="284">
        <v>0.36299999999999999</v>
      </c>
      <c r="F32" s="285"/>
      <c r="G32" s="144"/>
      <c r="H32" s="238">
        <v>0.45500000000000002</v>
      </c>
      <c r="I32" s="239"/>
      <c r="J32" s="88" t="s">
        <v>156</v>
      </c>
      <c r="K32" s="163">
        <f>32255/108515</f>
        <v>0.2972400129014422</v>
      </c>
      <c r="L32" s="164"/>
      <c r="M32" s="67"/>
      <c r="N32" s="322">
        <v>0.37</v>
      </c>
      <c r="O32" s="166"/>
      <c r="P32" s="106"/>
      <c r="Q32" s="169">
        <v>0.73640000000000005</v>
      </c>
      <c r="R32" s="162"/>
      <c r="S32" s="67"/>
      <c r="T32" s="30"/>
    </row>
    <row r="33" spans="1:37" ht="110.25" customHeight="1">
      <c r="A33" s="22">
        <v>25</v>
      </c>
      <c r="B33" s="23" t="s">
        <v>117</v>
      </c>
      <c r="C33" s="176" t="s">
        <v>106</v>
      </c>
      <c r="D33" s="177"/>
      <c r="E33" s="284">
        <v>0.17160069764430802</v>
      </c>
      <c r="F33" s="285"/>
      <c r="G33" s="145"/>
      <c r="H33" s="323"/>
      <c r="I33" s="324"/>
      <c r="J33" s="88" t="s">
        <v>155</v>
      </c>
      <c r="K33" s="163">
        <f>6356/108515</f>
        <v>5.8572547574068101E-2</v>
      </c>
      <c r="L33" s="164"/>
      <c r="M33" s="67"/>
      <c r="N33" s="165" t="s">
        <v>245</v>
      </c>
      <c r="O33" s="166"/>
      <c r="P33" s="106"/>
      <c r="Q33" s="161" t="s">
        <v>224</v>
      </c>
      <c r="R33" s="162"/>
      <c r="S33" s="67"/>
      <c r="T33" s="30"/>
    </row>
    <row r="34" spans="1:37" ht="175.5" customHeight="1">
      <c r="A34" s="22">
        <v>26</v>
      </c>
      <c r="B34" s="23" t="s">
        <v>118</v>
      </c>
      <c r="C34" s="176" t="s">
        <v>107</v>
      </c>
      <c r="D34" s="177"/>
      <c r="E34" s="284">
        <v>0.17</v>
      </c>
      <c r="F34" s="285"/>
      <c r="G34" s="145"/>
      <c r="H34" s="296"/>
      <c r="I34" s="297"/>
      <c r="J34" s="88" t="s">
        <v>155</v>
      </c>
      <c r="K34" s="298">
        <f>8958/108515</f>
        <v>8.2550799428650415E-2</v>
      </c>
      <c r="L34" s="299"/>
      <c r="M34" s="67"/>
      <c r="N34" s="165" t="s">
        <v>245</v>
      </c>
      <c r="O34" s="166"/>
      <c r="P34" s="106"/>
      <c r="Q34" s="161" t="s">
        <v>224</v>
      </c>
      <c r="R34" s="162"/>
      <c r="S34" s="67"/>
      <c r="T34" s="30"/>
    </row>
    <row r="35" spans="1:37" ht="131.25" customHeight="1">
      <c r="A35" s="22">
        <v>27</v>
      </c>
      <c r="B35" s="13" t="s">
        <v>108</v>
      </c>
      <c r="C35" s="176" t="s">
        <v>109</v>
      </c>
      <c r="D35" s="177"/>
      <c r="E35" s="284">
        <v>0.14399999999999999</v>
      </c>
      <c r="F35" s="285"/>
      <c r="G35" s="141"/>
      <c r="H35" s="296"/>
      <c r="I35" s="297"/>
      <c r="J35" s="89" t="s">
        <v>155</v>
      </c>
      <c r="K35" s="298">
        <f>19660/108515</f>
        <v>0.18117310970833525</v>
      </c>
      <c r="L35" s="299"/>
      <c r="M35" s="64"/>
      <c r="N35" s="165" t="s">
        <v>245</v>
      </c>
      <c r="O35" s="166"/>
      <c r="P35" s="103"/>
      <c r="Q35" s="161" t="s">
        <v>224</v>
      </c>
      <c r="R35" s="162"/>
      <c r="S35" s="64"/>
      <c r="T35" s="30"/>
    </row>
    <row r="36" spans="1:37" ht="118.9" customHeight="1">
      <c r="A36" s="22">
        <v>28</v>
      </c>
      <c r="B36" s="23" t="s">
        <v>119</v>
      </c>
      <c r="C36" s="176" t="s">
        <v>110</v>
      </c>
      <c r="D36" s="177"/>
      <c r="E36" s="284">
        <v>0.54900000000000004</v>
      </c>
      <c r="F36" s="285"/>
      <c r="G36" s="141"/>
      <c r="H36" s="317">
        <v>0.78500000000000003</v>
      </c>
      <c r="I36" s="318"/>
      <c r="J36" s="89" t="s">
        <v>157</v>
      </c>
      <c r="K36" s="298">
        <f>2844/21886</f>
        <v>0.12994608425477475</v>
      </c>
      <c r="L36" s="299"/>
      <c r="M36" s="64"/>
      <c r="N36" s="321">
        <v>0.48770000000000002</v>
      </c>
      <c r="O36" s="166"/>
      <c r="P36" s="103"/>
      <c r="Q36" s="169" t="s">
        <v>224</v>
      </c>
      <c r="R36" s="162"/>
      <c r="S36" s="64"/>
      <c r="T36" s="30"/>
    </row>
    <row r="37" spans="1:37" ht="175.5" customHeight="1">
      <c r="A37" s="22">
        <v>29</v>
      </c>
      <c r="B37" s="23" t="s">
        <v>111</v>
      </c>
      <c r="C37" s="176" t="s">
        <v>56</v>
      </c>
      <c r="D37" s="177"/>
      <c r="E37" s="284">
        <v>5.0000000000000001E-3</v>
      </c>
      <c r="F37" s="285"/>
      <c r="G37" s="141"/>
      <c r="H37" s="317">
        <v>2.1999999999999999E-2</v>
      </c>
      <c r="I37" s="318"/>
      <c r="J37" s="89" t="s">
        <v>158</v>
      </c>
      <c r="K37" s="298">
        <v>0.13</v>
      </c>
      <c r="L37" s="299"/>
      <c r="M37" s="64"/>
      <c r="N37" s="321">
        <v>3.1899999999999998E-2</v>
      </c>
      <c r="O37" s="166"/>
      <c r="P37" s="103"/>
      <c r="Q37" s="169">
        <v>1.9400000000000001E-2</v>
      </c>
      <c r="R37" s="162"/>
      <c r="S37" s="64" t="s">
        <v>229</v>
      </c>
      <c r="T37" s="30"/>
      <c r="W37" s="131"/>
    </row>
    <row r="38" spans="1:37" ht="186" customHeight="1">
      <c r="A38" s="22">
        <v>30</v>
      </c>
      <c r="B38" s="23" t="s">
        <v>26</v>
      </c>
      <c r="C38" s="176" t="s">
        <v>34</v>
      </c>
      <c r="D38" s="177"/>
      <c r="E38" s="284">
        <v>3.0000000000000001E-3</v>
      </c>
      <c r="F38" s="285"/>
      <c r="G38" s="141"/>
      <c r="H38" s="317">
        <v>0.01</v>
      </c>
      <c r="I38" s="318"/>
      <c r="J38" s="89" t="s">
        <v>159</v>
      </c>
      <c r="K38" s="298">
        <v>3.7699999999999997E-2</v>
      </c>
      <c r="L38" s="299"/>
      <c r="M38" s="64"/>
      <c r="N38" s="165" t="s">
        <v>245</v>
      </c>
      <c r="O38" s="166"/>
      <c r="P38" s="103"/>
      <c r="Q38" s="169">
        <v>2.0199999999999999E-2</v>
      </c>
      <c r="R38" s="162"/>
      <c r="S38" s="64" t="s">
        <v>230</v>
      </c>
      <c r="T38" s="30"/>
    </row>
    <row r="39" spans="1:37" ht="124.5" customHeight="1">
      <c r="A39" s="22">
        <v>31</v>
      </c>
      <c r="B39" s="23" t="s">
        <v>7</v>
      </c>
      <c r="C39" s="176" t="s">
        <v>1</v>
      </c>
      <c r="D39" s="177"/>
      <c r="E39" s="284">
        <v>0.22900000000000001</v>
      </c>
      <c r="F39" s="285"/>
      <c r="G39" s="146"/>
      <c r="H39" s="317">
        <v>4.2999999999999997E-2</v>
      </c>
      <c r="I39" s="318"/>
      <c r="J39" s="90" t="s">
        <v>160</v>
      </c>
      <c r="K39" s="163">
        <f>K24/(K24+K25)</f>
        <v>0.67091499338703864</v>
      </c>
      <c r="L39" s="164"/>
      <c r="M39" s="68"/>
      <c r="N39" s="321">
        <v>1.26E-2</v>
      </c>
      <c r="O39" s="166"/>
      <c r="P39" s="107"/>
      <c r="Q39" s="169">
        <v>0.98419999999999996</v>
      </c>
      <c r="R39" s="162"/>
      <c r="S39" s="68" t="s">
        <v>231</v>
      </c>
      <c r="T39" s="30"/>
    </row>
    <row r="40" spans="1:37" ht="141.75" customHeight="1" thickBot="1">
      <c r="A40" s="22">
        <v>32</v>
      </c>
      <c r="B40" s="20" t="s">
        <v>112</v>
      </c>
      <c r="C40" s="219" t="s">
        <v>22</v>
      </c>
      <c r="D40" s="220"/>
      <c r="E40" s="317">
        <v>6.4000000000000001E-2</v>
      </c>
      <c r="F40" s="318"/>
      <c r="G40" s="147"/>
      <c r="H40" s="319">
        <v>4.4999999999999998E-2</v>
      </c>
      <c r="I40" s="320"/>
      <c r="J40" s="91" t="s">
        <v>161</v>
      </c>
      <c r="K40" s="298">
        <v>0.1356</v>
      </c>
      <c r="L40" s="299"/>
      <c r="M40" s="69"/>
      <c r="N40" s="321">
        <v>0.1236</v>
      </c>
      <c r="O40" s="166"/>
      <c r="P40" s="108"/>
      <c r="Q40" s="169">
        <v>0.1047</v>
      </c>
      <c r="R40" s="162"/>
      <c r="S40" s="69"/>
      <c r="T40" s="30"/>
    </row>
    <row r="41" spans="1:37" s="37" customFormat="1">
      <c r="A41" s="22"/>
      <c r="B41" s="14" t="s">
        <v>3</v>
      </c>
      <c r="C41" s="194"/>
      <c r="D41" s="195"/>
      <c r="E41" s="292"/>
      <c r="F41" s="293"/>
      <c r="G41" s="148"/>
      <c r="H41" s="288"/>
      <c r="I41" s="289"/>
      <c r="J41" s="70"/>
      <c r="K41" s="215"/>
      <c r="L41" s="216"/>
      <c r="M41" s="70"/>
      <c r="N41" s="217"/>
      <c r="O41" s="218"/>
      <c r="P41" s="109"/>
      <c r="Q41" s="288"/>
      <c r="R41" s="289"/>
      <c r="S41" s="70"/>
      <c r="T41" s="34"/>
      <c r="U41" s="35"/>
      <c r="V41" s="35"/>
      <c r="W41" s="35"/>
      <c r="X41" s="35"/>
      <c r="Y41" s="35"/>
      <c r="Z41" s="35"/>
      <c r="AA41" s="35"/>
      <c r="AB41" s="35"/>
      <c r="AC41" s="35"/>
      <c r="AD41" s="35"/>
      <c r="AE41" s="35"/>
      <c r="AF41" s="35"/>
      <c r="AG41" s="35"/>
      <c r="AH41" s="35"/>
      <c r="AI41" s="35"/>
      <c r="AJ41" s="35"/>
      <c r="AK41" s="36"/>
    </row>
    <row r="42" spans="1:37" ht="161.1" customHeight="1">
      <c r="A42" s="22">
        <v>33</v>
      </c>
      <c r="B42" s="23" t="s">
        <v>91</v>
      </c>
      <c r="C42" s="176" t="s">
        <v>94</v>
      </c>
      <c r="D42" s="177"/>
      <c r="E42" s="178" t="s">
        <v>188</v>
      </c>
      <c r="F42" s="179"/>
      <c r="G42" s="149" t="s">
        <v>189</v>
      </c>
      <c r="H42" s="180" t="s">
        <v>162</v>
      </c>
      <c r="I42" s="181"/>
      <c r="J42" s="92" t="s">
        <v>163</v>
      </c>
      <c r="K42" s="182" t="s">
        <v>124</v>
      </c>
      <c r="L42" s="183"/>
      <c r="M42" s="62"/>
      <c r="N42" s="165" t="s">
        <v>246</v>
      </c>
      <c r="O42" s="166"/>
      <c r="P42" s="101"/>
      <c r="Q42" s="161" t="s">
        <v>232</v>
      </c>
      <c r="R42" s="162"/>
      <c r="S42" s="62"/>
      <c r="T42" s="30"/>
    </row>
    <row r="43" spans="1:37" ht="161.1" customHeight="1">
      <c r="A43" s="22">
        <v>34</v>
      </c>
      <c r="B43" s="23" t="s">
        <v>92</v>
      </c>
      <c r="C43" s="176" t="s">
        <v>94</v>
      </c>
      <c r="D43" s="177"/>
      <c r="E43" s="178" t="s">
        <v>190</v>
      </c>
      <c r="F43" s="179"/>
      <c r="G43" s="139"/>
      <c r="H43" s="180" t="s">
        <v>164</v>
      </c>
      <c r="I43" s="181"/>
      <c r="J43" s="92" t="s">
        <v>165</v>
      </c>
      <c r="K43" s="182" t="s">
        <v>123</v>
      </c>
      <c r="L43" s="183"/>
      <c r="M43" s="62"/>
      <c r="N43" s="165" t="s">
        <v>246</v>
      </c>
      <c r="O43" s="166"/>
      <c r="P43" s="101"/>
      <c r="Q43" s="161" t="s">
        <v>224</v>
      </c>
      <c r="R43" s="162"/>
      <c r="S43" s="62"/>
      <c r="T43" s="30"/>
    </row>
    <row r="44" spans="1:37" ht="161.1" customHeight="1">
      <c r="A44" s="22">
        <v>35</v>
      </c>
      <c r="B44" s="23" t="s">
        <v>93</v>
      </c>
      <c r="C44" s="176" t="s">
        <v>94</v>
      </c>
      <c r="D44" s="177"/>
      <c r="E44" s="178" t="s">
        <v>191</v>
      </c>
      <c r="F44" s="179"/>
      <c r="G44" s="139"/>
      <c r="H44" s="180" t="s">
        <v>166</v>
      </c>
      <c r="I44" s="181"/>
      <c r="J44" s="92" t="s">
        <v>167</v>
      </c>
      <c r="K44" s="182" t="s">
        <v>122</v>
      </c>
      <c r="L44" s="183"/>
      <c r="M44" s="62"/>
      <c r="N44" s="165" t="s">
        <v>246</v>
      </c>
      <c r="O44" s="166"/>
      <c r="P44" s="101"/>
      <c r="Q44" s="161" t="s">
        <v>224</v>
      </c>
      <c r="R44" s="162"/>
      <c r="S44" s="62"/>
      <c r="T44" s="30"/>
    </row>
    <row r="45" spans="1:37" ht="92.25" customHeight="1">
      <c r="A45" s="22">
        <v>36</v>
      </c>
      <c r="B45" s="23" t="s">
        <v>11</v>
      </c>
      <c r="C45" s="176" t="s">
        <v>24</v>
      </c>
      <c r="D45" s="177"/>
      <c r="E45" s="178" t="s">
        <v>192</v>
      </c>
      <c r="F45" s="179"/>
      <c r="G45" s="139"/>
      <c r="H45" s="180" t="s">
        <v>168</v>
      </c>
      <c r="I45" s="181"/>
      <c r="J45" s="92" t="s">
        <v>169</v>
      </c>
      <c r="K45" s="231" t="s">
        <v>125</v>
      </c>
      <c r="L45" s="232"/>
      <c r="M45" s="62"/>
      <c r="N45" s="165" t="s">
        <v>246</v>
      </c>
      <c r="O45" s="166"/>
      <c r="P45" s="101"/>
      <c r="Q45" s="161" t="s">
        <v>233</v>
      </c>
      <c r="R45" s="162"/>
      <c r="S45" s="62" t="s">
        <v>234</v>
      </c>
      <c r="T45" s="30"/>
    </row>
    <row r="46" spans="1:37" ht="107.25" customHeight="1" thickBot="1">
      <c r="A46" s="8">
        <v>37</v>
      </c>
      <c r="B46" s="38" t="s">
        <v>10</v>
      </c>
      <c r="C46" s="192" t="s">
        <v>41</v>
      </c>
      <c r="D46" s="193"/>
      <c r="E46" s="315" t="s">
        <v>193</v>
      </c>
      <c r="F46" s="316"/>
      <c r="G46" s="150"/>
      <c r="H46" s="190" t="s">
        <v>170</v>
      </c>
      <c r="I46" s="191"/>
      <c r="J46" s="135" t="s">
        <v>171</v>
      </c>
      <c r="K46" s="290" t="s">
        <v>126</v>
      </c>
      <c r="L46" s="291"/>
      <c r="M46" s="71"/>
      <c r="N46" s="165" t="s">
        <v>246</v>
      </c>
      <c r="O46" s="166"/>
      <c r="P46" s="110"/>
      <c r="Q46" s="312" t="s">
        <v>235</v>
      </c>
      <c r="R46" s="313"/>
      <c r="S46" s="71"/>
      <c r="T46" s="30"/>
    </row>
    <row r="47" spans="1:37" ht="15.75">
      <c r="A47" s="9"/>
      <c r="B47" s="17" t="s">
        <v>12</v>
      </c>
      <c r="C47" s="194"/>
      <c r="D47" s="195"/>
      <c r="E47" s="292"/>
      <c r="F47" s="293"/>
      <c r="G47" s="148"/>
      <c r="H47" s="288"/>
      <c r="I47" s="289"/>
      <c r="J47" s="70"/>
      <c r="K47" s="215"/>
      <c r="L47" s="216"/>
      <c r="M47" s="70"/>
      <c r="N47" s="217"/>
      <c r="O47" s="218"/>
      <c r="P47" s="109"/>
      <c r="Q47" s="288"/>
      <c r="R47" s="289"/>
      <c r="S47" s="70"/>
      <c r="T47" s="30"/>
    </row>
    <row r="48" spans="1:37" ht="111.75" customHeight="1">
      <c r="A48" s="22">
        <v>38</v>
      </c>
      <c r="B48" s="12" t="s">
        <v>17</v>
      </c>
      <c r="C48" s="176" t="s">
        <v>25</v>
      </c>
      <c r="D48" s="177"/>
      <c r="E48" s="227" t="s">
        <v>186</v>
      </c>
      <c r="F48" s="228"/>
      <c r="G48" s="86" t="s">
        <v>194</v>
      </c>
      <c r="H48" s="300">
        <v>0.996</v>
      </c>
      <c r="I48" s="301"/>
      <c r="J48" s="93" t="s">
        <v>172</v>
      </c>
      <c r="K48" s="163">
        <v>0.97499999999999998</v>
      </c>
      <c r="L48" s="164"/>
      <c r="M48" s="64"/>
      <c r="N48" s="165" t="s">
        <v>246</v>
      </c>
      <c r="O48" s="166"/>
      <c r="P48" s="103"/>
      <c r="Q48" s="161" t="s">
        <v>236</v>
      </c>
      <c r="R48" s="162"/>
      <c r="S48" s="64"/>
      <c r="T48" s="30"/>
    </row>
    <row r="49" spans="1:37" ht="107.25" customHeight="1" thickBot="1">
      <c r="A49" s="8">
        <v>39</v>
      </c>
      <c r="B49" s="15" t="s">
        <v>9</v>
      </c>
      <c r="C49" s="192" t="s">
        <v>20</v>
      </c>
      <c r="D49" s="193"/>
      <c r="E49" s="227" t="s">
        <v>186</v>
      </c>
      <c r="F49" s="228"/>
      <c r="G49" s="151" t="s">
        <v>195</v>
      </c>
      <c r="H49" s="208"/>
      <c r="I49" s="191"/>
      <c r="J49" s="88" t="s">
        <v>155</v>
      </c>
      <c r="K49" s="209">
        <v>0.878</v>
      </c>
      <c r="L49" s="210"/>
      <c r="M49" s="72"/>
      <c r="N49" s="165" t="s">
        <v>246</v>
      </c>
      <c r="O49" s="166"/>
      <c r="P49" s="111"/>
      <c r="Q49" s="211" t="s">
        <v>237</v>
      </c>
      <c r="R49" s="212"/>
      <c r="S49" s="72"/>
      <c r="T49" s="30"/>
    </row>
    <row r="50" spans="1:37" ht="15.75">
      <c r="A50" s="9"/>
      <c r="B50" s="10" t="s">
        <v>18</v>
      </c>
      <c r="C50" s="194"/>
      <c r="D50" s="195"/>
      <c r="E50" s="292"/>
      <c r="F50" s="293"/>
      <c r="G50" s="148"/>
      <c r="H50" s="288"/>
      <c r="I50" s="289"/>
      <c r="J50" s="70"/>
      <c r="K50" s="215"/>
      <c r="L50" s="216"/>
      <c r="M50" s="70"/>
      <c r="N50" s="217"/>
      <c r="O50" s="218"/>
      <c r="P50" s="109"/>
      <c r="Q50" s="288"/>
      <c r="R50" s="289"/>
      <c r="S50" s="70"/>
      <c r="T50" s="30"/>
    </row>
    <row r="51" spans="1:37" ht="51" customHeight="1">
      <c r="A51" s="22">
        <v>40</v>
      </c>
      <c r="B51" s="39" t="s">
        <v>38</v>
      </c>
      <c r="C51" s="225"/>
      <c r="D51" s="226"/>
      <c r="E51" s="178">
        <v>138</v>
      </c>
      <c r="F51" s="179"/>
      <c r="G51" s="139"/>
      <c r="H51" s="314">
        <v>111</v>
      </c>
      <c r="I51" s="162"/>
      <c r="J51" s="62"/>
      <c r="K51" s="198">
        <v>201</v>
      </c>
      <c r="L51" s="199"/>
      <c r="M51" s="62"/>
      <c r="N51" s="165" t="s">
        <v>246</v>
      </c>
      <c r="O51" s="166"/>
      <c r="P51" s="101"/>
      <c r="Q51" s="161">
        <v>474</v>
      </c>
      <c r="R51" s="162"/>
      <c r="S51" s="62"/>
      <c r="T51" s="30"/>
    </row>
    <row r="52" spans="1:37" ht="141" customHeight="1">
      <c r="A52" s="22">
        <v>41</v>
      </c>
      <c r="B52" s="12" t="s">
        <v>113</v>
      </c>
      <c r="C52" s="176" t="s">
        <v>57</v>
      </c>
      <c r="D52" s="177"/>
      <c r="E52" s="178">
        <v>726</v>
      </c>
      <c r="F52" s="179"/>
      <c r="G52" s="152"/>
      <c r="H52" s="294">
        <v>1167</v>
      </c>
      <c r="I52" s="295"/>
      <c r="J52" s="94" t="s">
        <v>173</v>
      </c>
      <c r="K52" s="198">
        <f>K21/K51</f>
        <v>543.93034825870643</v>
      </c>
      <c r="L52" s="199"/>
      <c r="M52" s="73"/>
      <c r="N52" s="165" t="s">
        <v>246</v>
      </c>
      <c r="O52" s="166"/>
      <c r="P52" s="112"/>
      <c r="Q52" s="161">
        <v>580</v>
      </c>
      <c r="R52" s="162"/>
      <c r="S52" s="73" t="s">
        <v>238</v>
      </c>
      <c r="T52" s="30"/>
    </row>
    <row r="53" spans="1:37" ht="117" customHeight="1">
      <c r="A53" s="22">
        <v>42</v>
      </c>
      <c r="B53" s="12" t="s">
        <v>114</v>
      </c>
      <c r="C53" s="176" t="s">
        <v>115</v>
      </c>
      <c r="D53" s="177"/>
      <c r="E53" s="178">
        <v>95</v>
      </c>
      <c r="F53" s="179"/>
      <c r="G53" s="153"/>
      <c r="H53" s="294">
        <v>309</v>
      </c>
      <c r="I53" s="295"/>
      <c r="J53" s="95" t="s">
        <v>174</v>
      </c>
      <c r="K53" s="198">
        <f>6064/K51</f>
        <v>30.169154228855721</v>
      </c>
      <c r="L53" s="199"/>
      <c r="M53" s="74"/>
      <c r="N53" s="165" t="s">
        <v>246</v>
      </c>
      <c r="O53" s="166"/>
      <c r="P53" s="113"/>
      <c r="Q53" s="161">
        <v>61.3</v>
      </c>
      <c r="R53" s="162"/>
      <c r="S53" s="74"/>
      <c r="T53" s="30"/>
    </row>
    <row r="54" spans="1:37" ht="75" customHeight="1" thickBot="1">
      <c r="A54" s="8">
        <v>43</v>
      </c>
      <c r="B54" s="15" t="s">
        <v>39</v>
      </c>
      <c r="C54" s="192"/>
      <c r="D54" s="193"/>
      <c r="E54" s="196">
        <v>202601</v>
      </c>
      <c r="F54" s="197"/>
      <c r="G54" s="154" t="s">
        <v>196</v>
      </c>
      <c r="H54" s="186">
        <v>221602</v>
      </c>
      <c r="I54" s="187"/>
      <c r="J54" s="96" t="s">
        <v>175</v>
      </c>
      <c r="K54" s="188">
        <v>372375</v>
      </c>
      <c r="L54" s="189"/>
      <c r="M54" s="75"/>
      <c r="N54" s="165">
        <v>2338966</v>
      </c>
      <c r="O54" s="166"/>
      <c r="P54" s="114"/>
      <c r="Q54" s="213">
        <v>509304</v>
      </c>
      <c r="R54" s="214"/>
      <c r="S54" s="75"/>
      <c r="T54" s="30"/>
    </row>
    <row r="55" spans="1:37" ht="15.75">
      <c r="A55" s="9"/>
      <c r="B55" s="10" t="s">
        <v>27</v>
      </c>
      <c r="C55" s="194"/>
      <c r="D55" s="195"/>
      <c r="E55" s="292"/>
      <c r="F55" s="293"/>
      <c r="G55" s="148"/>
      <c r="H55" s="288"/>
      <c r="I55" s="289"/>
      <c r="J55" s="70"/>
      <c r="K55" s="215"/>
      <c r="L55" s="216"/>
      <c r="M55" s="70"/>
      <c r="N55" s="217"/>
      <c r="O55" s="218"/>
      <c r="P55" s="109"/>
      <c r="Q55" s="288"/>
      <c r="R55" s="289"/>
      <c r="S55" s="70"/>
      <c r="T55" s="30"/>
    </row>
    <row r="56" spans="1:37" ht="67.5" customHeight="1">
      <c r="A56" s="22">
        <v>44</v>
      </c>
      <c r="B56" s="12" t="s">
        <v>29</v>
      </c>
      <c r="C56" s="200" t="s">
        <v>43</v>
      </c>
      <c r="D56" s="201"/>
      <c r="E56" s="202" t="s">
        <v>197</v>
      </c>
      <c r="F56" s="203"/>
      <c r="G56" s="155"/>
      <c r="H56" s="180" t="s">
        <v>176</v>
      </c>
      <c r="I56" s="181"/>
      <c r="J56" s="76" t="s">
        <v>177</v>
      </c>
      <c r="K56" s="184" t="s">
        <v>95</v>
      </c>
      <c r="L56" s="183"/>
      <c r="M56" s="76"/>
      <c r="N56" s="185" t="s">
        <v>247</v>
      </c>
      <c r="O56" s="162"/>
      <c r="P56" s="115"/>
      <c r="Q56" s="161" t="s">
        <v>239</v>
      </c>
      <c r="R56" s="162"/>
      <c r="S56" s="76"/>
      <c r="T56" s="30"/>
    </row>
    <row r="57" spans="1:37" ht="44.25" customHeight="1">
      <c r="A57" s="22">
        <v>45</v>
      </c>
      <c r="B57" s="12" t="s">
        <v>44</v>
      </c>
      <c r="C57" s="200" t="s">
        <v>45</v>
      </c>
      <c r="D57" s="201"/>
      <c r="E57" s="202" t="s">
        <v>198</v>
      </c>
      <c r="F57" s="203"/>
      <c r="G57" s="155"/>
      <c r="H57" s="180" t="s">
        <v>178</v>
      </c>
      <c r="I57" s="181"/>
      <c r="J57" s="76" t="s">
        <v>177</v>
      </c>
      <c r="K57" s="184">
        <v>0</v>
      </c>
      <c r="L57" s="183">
        <v>0</v>
      </c>
      <c r="M57" s="76"/>
      <c r="N57" s="185" t="s">
        <v>248</v>
      </c>
      <c r="O57" s="162"/>
      <c r="P57" s="115"/>
      <c r="Q57" s="161" t="s">
        <v>240</v>
      </c>
      <c r="R57" s="162"/>
      <c r="S57" s="76"/>
      <c r="T57" s="30"/>
    </row>
    <row r="58" spans="1:37" ht="51.75" customHeight="1">
      <c r="A58" s="22">
        <v>46</v>
      </c>
      <c r="B58" s="12" t="s">
        <v>28</v>
      </c>
      <c r="C58" s="200" t="s">
        <v>45</v>
      </c>
      <c r="D58" s="201"/>
      <c r="E58" s="202" t="s">
        <v>199</v>
      </c>
      <c r="F58" s="203" t="s">
        <v>199</v>
      </c>
      <c r="G58" s="155"/>
      <c r="H58" s="180" t="s">
        <v>179</v>
      </c>
      <c r="I58" s="181"/>
      <c r="J58" s="76" t="s">
        <v>177</v>
      </c>
      <c r="K58" s="184" t="s">
        <v>80</v>
      </c>
      <c r="L58" s="183" t="s">
        <v>76</v>
      </c>
      <c r="M58" s="76"/>
      <c r="N58" s="185" t="s">
        <v>249</v>
      </c>
      <c r="O58" s="162"/>
      <c r="P58" s="115"/>
      <c r="Q58" s="161" t="s">
        <v>241</v>
      </c>
      <c r="R58" s="162"/>
      <c r="S58" s="76"/>
      <c r="T58" s="30"/>
    </row>
    <row r="59" spans="1:37" ht="98.25" customHeight="1" thickBot="1">
      <c r="A59" s="22">
        <v>47</v>
      </c>
      <c r="B59" s="12" t="s">
        <v>46</v>
      </c>
      <c r="C59" s="200" t="s">
        <v>45</v>
      </c>
      <c r="D59" s="201"/>
      <c r="E59" s="202" t="s">
        <v>200</v>
      </c>
      <c r="F59" s="203" t="s">
        <v>200</v>
      </c>
      <c r="G59" s="155"/>
      <c r="H59" s="180" t="s">
        <v>180</v>
      </c>
      <c r="I59" s="181"/>
      <c r="J59" s="76" t="s">
        <v>177</v>
      </c>
      <c r="K59" s="184" t="s">
        <v>81</v>
      </c>
      <c r="L59" s="183" t="s">
        <v>77</v>
      </c>
      <c r="M59" s="76"/>
      <c r="N59" s="204" t="s">
        <v>250</v>
      </c>
      <c r="O59" s="205"/>
      <c r="P59" s="115"/>
      <c r="Q59" s="161" t="s">
        <v>241</v>
      </c>
      <c r="R59" s="162"/>
      <c r="S59" s="76"/>
      <c r="T59" s="30"/>
    </row>
    <row r="60" spans="1:37" ht="72.75" customHeight="1" thickBot="1">
      <c r="A60" s="22">
        <v>48</v>
      </c>
      <c r="B60" s="23" t="s">
        <v>30</v>
      </c>
      <c r="C60" s="200" t="s">
        <v>45</v>
      </c>
      <c r="D60" s="201"/>
      <c r="E60" s="202" t="s">
        <v>201</v>
      </c>
      <c r="F60" s="203" t="s">
        <v>202</v>
      </c>
      <c r="G60" s="155"/>
      <c r="H60" s="180" t="s">
        <v>181</v>
      </c>
      <c r="I60" s="181"/>
      <c r="J60" s="76" t="s">
        <v>177</v>
      </c>
      <c r="K60" s="184" t="s">
        <v>79</v>
      </c>
      <c r="L60" s="183" t="s">
        <v>78</v>
      </c>
      <c r="M60" s="76"/>
      <c r="N60" s="204" t="s">
        <v>251</v>
      </c>
      <c r="O60" s="205"/>
      <c r="P60" s="115"/>
      <c r="Q60" s="206" t="s">
        <v>242</v>
      </c>
      <c r="R60" s="207"/>
      <c r="S60" s="76" t="s">
        <v>243</v>
      </c>
      <c r="T60" s="30"/>
    </row>
    <row r="61" spans="1:37" ht="65.25" customHeight="1" thickBot="1">
      <c r="A61" s="3">
        <v>49</v>
      </c>
      <c r="B61" s="20" t="s">
        <v>83</v>
      </c>
      <c r="C61" s="221" t="s">
        <v>84</v>
      </c>
      <c r="D61" s="222"/>
      <c r="E61" s="310" t="s">
        <v>203</v>
      </c>
      <c r="F61" s="311"/>
      <c r="G61" s="156" t="s">
        <v>204</v>
      </c>
      <c r="H61" s="308" t="s">
        <v>182</v>
      </c>
      <c r="I61" s="309"/>
      <c r="J61" s="77"/>
      <c r="K61" s="306" t="s">
        <v>85</v>
      </c>
      <c r="L61" s="307" t="s">
        <v>78</v>
      </c>
      <c r="M61" s="77"/>
      <c r="N61" s="302" t="s">
        <v>252</v>
      </c>
      <c r="O61" s="303" t="s">
        <v>78</v>
      </c>
      <c r="P61" s="116"/>
      <c r="Q61" s="304" t="s">
        <v>244</v>
      </c>
      <c r="R61" s="305"/>
      <c r="S61" s="77"/>
      <c r="T61" s="30"/>
    </row>
    <row r="62" spans="1:37" s="26" customFormat="1" ht="15.75" customHeight="1">
      <c r="A62" s="7"/>
      <c r="B62" s="40"/>
      <c r="C62" s="41"/>
      <c r="D62" s="41"/>
      <c r="E62" s="42"/>
      <c r="F62" s="42"/>
      <c r="G62" s="43"/>
      <c r="H62" s="43"/>
      <c r="I62" s="43"/>
      <c r="J62" s="43"/>
      <c r="K62" s="124"/>
      <c r="L62" s="124"/>
      <c r="M62" s="43"/>
      <c r="N62" s="117"/>
      <c r="O62" s="117"/>
      <c r="P62" s="117"/>
      <c r="Q62" s="43"/>
      <c r="R62" s="43"/>
      <c r="S62" s="43"/>
      <c r="T62" s="31"/>
      <c r="U62" s="31"/>
      <c r="V62" s="31"/>
      <c r="W62" s="31"/>
      <c r="X62" s="31"/>
      <c r="Y62" s="31"/>
      <c r="Z62" s="31"/>
      <c r="AA62" s="31"/>
      <c r="AB62" s="31"/>
      <c r="AC62" s="31"/>
      <c r="AD62" s="31"/>
      <c r="AE62" s="31"/>
      <c r="AF62" s="31"/>
      <c r="AG62" s="31"/>
      <c r="AH62" s="31"/>
      <c r="AI62" s="31"/>
      <c r="AJ62" s="31"/>
      <c r="AK62" s="31"/>
    </row>
    <row r="63" spans="1:37">
      <c r="A63" s="4"/>
      <c r="B63" s="44"/>
      <c r="C63" s="45"/>
      <c r="D63" s="45"/>
      <c r="E63" s="46"/>
      <c r="F63" s="46"/>
      <c r="G63" s="47"/>
      <c r="H63" s="47"/>
      <c r="I63" s="47"/>
      <c r="J63" s="47"/>
      <c r="K63" s="125"/>
      <c r="L63" s="125"/>
      <c r="M63" s="47"/>
      <c r="N63" s="118"/>
      <c r="O63" s="118"/>
      <c r="P63" s="118"/>
      <c r="Q63" s="47"/>
      <c r="R63" s="47"/>
      <c r="S63" s="47"/>
    </row>
    <row r="64" spans="1:37">
      <c r="A64" s="5"/>
      <c r="B64" s="48"/>
      <c r="C64" s="35"/>
      <c r="D64" s="35"/>
      <c r="E64" s="49"/>
      <c r="F64" s="49"/>
      <c r="G64" s="50"/>
      <c r="H64" s="50"/>
      <c r="I64" s="50"/>
      <c r="J64" s="50"/>
      <c r="K64" s="126"/>
      <c r="L64" s="126"/>
      <c r="M64" s="50"/>
      <c r="N64" s="119"/>
      <c r="O64" s="119"/>
      <c r="P64" s="119"/>
      <c r="Q64" s="50"/>
      <c r="R64" s="50"/>
      <c r="S64" s="50"/>
    </row>
    <row r="65" spans="1:37">
      <c r="A65" s="5"/>
      <c r="B65" s="48"/>
      <c r="C65" s="35"/>
      <c r="D65" s="35"/>
      <c r="E65" s="49"/>
      <c r="F65" s="49"/>
      <c r="G65" s="50"/>
      <c r="H65" s="50"/>
      <c r="I65" s="50"/>
      <c r="J65" s="50"/>
      <c r="K65" s="126"/>
      <c r="L65" s="126"/>
      <c r="M65" s="50"/>
      <c r="N65" s="119"/>
      <c r="O65" s="119"/>
      <c r="P65" s="119"/>
      <c r="Q65" s="50"/>
      <c r="R65" s="50"/>
      <c r="S65" s="50"/>
    </row>
    <row r="66" spans="1:37">
      <c r="A66" s="5"/>
      <c r="B66" s="48"/>
      <c r="C66" s="35"/>
      <c r="D66" s="35"/>
      <c r="E66" s="49"/>
      <c r="F66" s="49"/>
      <c r="G66" s="50"/>
      <c r="H66" s="50"/>
      <c r="I66" s="50"/>
      <c r="J66" s="50"/>
      <c r="K66" s="126"/>
      <c r="L66" s="126"/>
      <c r="M66" s="50"/>
      <c r="N66" s="119"/>
      <c r="O66" s="119"/>
      <c r="P66" s="119"/>
      <c r="Q66" s="50"/>
      <c r="R66" s="50"/>
      <c r="S66" s="50"/>
    </row>
    <row r="67" spans="1:37">
      <c r="A67" s="5"/>
      <c r="B67" s="48"/>
      <c r="C67" s="35"/>
      <c r="D67" s="35"/>
      <c r="E67" s="49"/>
      <c r="F67" s="49"/>
      <c r="G67" s="50"/>
      <c r="H67" s="50"/>
      <c r="I67" s="50"/>
      <c r="J67" s="50"/>
      <c r="K67" s="126"/>
      <c r="L67" s="126"/>
      <c r="M67" s="50"/>
      <c r="N67" s="119"/>
      <c r="O67" s="119"/>
      <c r="P67" s="119"/>
      <c r="Q67" s="50"/>
      <c r="R67" s="50"/>
      <c r="S67" s="50"/>
    </row>
    <row r="68" spans="1:37">
      <c r="A68" s="5"/>
      <c r="B68" s="48"/>
      <c r="C68" s="35"/>
      <c r="D68" s="35"/>
      <c r="E68" s="49"/>
      <c r="F68" s="49"/>
      <c r="G68" s="50"/>
      <c r="H68" s="50"/>
      <c r="I68" s="50"/>
      <c r="J68" s="50"/>
      <c r="K68" s="126"/>
      <c r="L68" s="126"/>
      <c r="M68" s="50"/>
      <c r="N68" s="119"/>
      <c r="O68" s="119"/>
      <c r="P68" s="119"/>
      <c r="Q68" s="50"/>
      <c r="R68" s="50"/>
      <c r="S68" s="50"/>
    </row>
    <row r="69" spans="1:37">
      <c r="A69" s="5"/>
      <c r="B69" s="48"/>
      <c r="C69" s="35"/>
      <c r="D69" s="35"/>
      <c r="E69" s="49"/>
      <c r="F69" s="49"/>
      <c r="G69" s="50"/>
      <c r="H69" s="50"/>
      <c r="I69" s="50"/>
      <c r="J69" s="50"/>
      <c r="K69" s="126"/>
      <c r="L69" s="126"/>
      <c r="M69" s="50"/>
      <c r="N69" s="119"/>
      <c r="O69" s="119"/>
      <c r="P69" s="119"/>
      <c r="Q69" s="50"/>
      <c r="R69" s="50"/>
      <c r="S69" s="50"/>
    </row>
    <row r="70" spans="1:37">
      <c r="A70" s="5"/>
      <c r="B70" s="48"/>
      <c r="C70" s="35"/>
      <c r="D70" s="35"/>
      <c r="E70" s="49"/>
      <c r="F70" s="49"/>
      <c r="G70" s="50"/>
      <c r="H70" s="50"/>
      <c r="I70" s="50"/>
      <c r="J70" s="50"/>
      <c r="K70" s="126"/>
      <c r="L70" s="126"/>
      <c r="M70" s="50"/>
      <c r="N70" s="119"/>
      <c r="O70" s="119"/>
      <c r="P70" s="119"/>
      <c r="Q70" s="50"/>
      <c r="R70" s="50"/>
      <c r="S70" s="50"/>
    </row>
    <row r="71" spans="1:37">
      <c r="A71" s="5"/>
      <c r="B71" s="48"/>
      <c r="C71" s="35"/>
      <c r="D71" s="35"/>
      <c r="E71" s="49"/>
      <c r="F71" s="49"/>
      <c r="G71" s="50"/>
      <c r="H71" s="50"/>
      <c r="I71" s="50"/>
      <c r="J71" s="50"/>
      <c r="K71" s="126"/>
      <c r="L71" s="126"/>
      <c r="M71" s="50"/>
      <c r="N71" s="119"/>
      <c r="O71" s="119"/>
      <c r="P71" s="119"/>
      <c r="Q71" s="50"/>
      <c r="R71" s="50"/>
      <c r="S71" s="50"/>
    </row>
    <row r="72" spans="1:37">
      <c r="A72" s="5"/>
      <c r="B72" s="48"/>
      <c r="C72" s="35"/>
      <c r="D72" s="35"/>
      <c r="E72" s="49"/>
      <c r="F72" s="49"/>
      <c r="G72" s="50"/>
      <c r="H72" s="50"/>
      <c r="I72" s="50"/>
      <c r="J72" s="50"/>
      <c r="K72" s="126"/>
      <c r="L72" s="126"/>
      <c r="M72" s="50"/>
      <c r="N72" s="119"/>
      <c r="O72" s="119"/>
      <c r="P72" s="119"/>
      <c r="Q72" s="50"/>
      <c r="R72" s="50"/>
      <c r="S72" s="50"/>
    </row>
    <row r="73" spans="1:37">
      <c r="A73" s="5"/>
      <c r="B73" s="48"/>
      <c r="C73" s="35"/>
      <c r="D73" s="35"/>
      <c r="E73" s="49"/>
      <c r="F73" s="49"/>
      <c r="G73" s="50"/>
      <c r="H73" s="50"/>
      <c r="I73" s="50"/>
      <c r="J73" s="50"/>
      <c r="K73" s="126"/>
      <c r="L73" s="126"/>
      <c r="M73" s="50"/>
      <c r="N73" s="119"/>
      <c r="O73" s="119"/>
      <c r="P73" s="119"/>
      <c r="Q73" s="50"/>
      <c r="R73" s="50"/>
      <c r="S73" s="50"/>
    </row>
    <row r="74" spans="1:37">
      <c r="A74" s="5"/>
      <c r="B74" s="48"/>
      <c r="C74" s="35"/>
      <c r="D74" s="35"/>
      <c r="E74" s="49"/>
      <c r="F74" s="49"/>
      <c r="G74" s="50"/>
      <c r="H74" s="50"/>
      <c r="I74" s="50"/>
      <c r="J74" s="50"/>
      <c r="K74" s="126"/>
      <c r="L74" s="126"/>
      <c r="M74" s="50"/>
      <c r="N74" s="119"/>
      <c r="O74" s="119"/>
      <c r="P74" s="119"/>
      <c r="Q74" s="50"/>
      <c r="R74" s="50"/>
      <c r="S74" s="50"/>
    </row>
    <row r="75" spans="1:37">
      <c r="A75" s="5"/>
      <c r="B75" s="48"/>
      <c r="C75" s="35"/>
      <c r="D75" s="35"/>
      <c r="E75" s="49"/>
      <c r="F75" s="49"/>
      <c r="G75" s="50"/>
      <c r="H75" s="50"/>
      <c r="I75" s="50"/>
      <c r="J75" s="50"/>
      <c r="K75" s="126"/>
      <c r="L75" s="126"/>
      <c r="M75" s="50"/>
      <c r="N75" s="119"/>
      <c r="O75" s="119"/>
      <c r="P75" s="119"/>
      <c r="Q75" s="50"/>
      <c r="R75" s="50"/>
      <c r="S75" s="50"/>
    </row>
    <row r="76" spans="1:37">
      <c r="A76" s="5"/>
      <c r="B76" s="48"/>
      <c r="C76" s="35"/>
      <c r="D76" s="35"/>
      <c r="E76" s="49"/>
      <c r="F76" s="49"/>
      <c r="G76" s="50"/>
      <c r="H76" s="50"/>
      <c r="I76" s="50"/>
      <c r="J76" s="50"/>
      <c r="K76" s="126"/>
      <c r="L76" s="126"/>
      <c r="M76" s="50"/>
      <c r="N76" s="119"/>
      <c r="O76" s="119"/>
      <c r="P76" s="119"/>
      <c r="Q76" s="50"/>
      <c r="R76" s="50"/>
      <c r="S76" s="50"/>
    </row>
    <row r="77" spans="1:37">
      <c r="A77" s="5"/>
      <c r="B77" s="48"/>
      <c r="C77" s="35"/>
      <c r="D77" s="35"/>
      <c r="E77" s="49"/>
      <c r="F77" s="49"/>
      <c r="G77" s="50"/>
      <c r="H77" s="50"/>
      <c r="I77" s="50"/>
      <c r="J77" s="50"/>
      <c r="K77" s="126"/>
      <c r="L77" s="126"/>
      <c r="M77" s="50"/>
      <c r="N77" s="119"/>
      <c r="O77" s="119"/>
      <c r="P77" s="119"/>
      <c r="Q77" s="50"/>
      <c r="R77" s="50"/>
      <c r="S77" s="50"/>
    </row>
    <row r="78" spans="1:37">
      <c r="A78" s="5"/>
      <c r="B78" s="48"/>
      <c r="C78" s="35"/>
      <c r="D78" s="35"/>
      <c r="E78" s="49"/>
      <c r="F78" s="49"/>
      <c r="G78" s="50"/>
      <c r="H78" s="50"/>
      <c r="I78" s="50"/>
      <c r="J78" s="50"/>
      <c r="K78" s="126"/>
      <c r="L78" s="126"/>
      <c r="M78" s="50"/>
      <c r="N78" s="119"/>
      <c r="O78" s="119"/>
      <c r="P78" s="119"/>
      <c r="Q78" s="50"/>
      <c r="R78" s="50"/>
      <c r="S78" s="50"/>
      <c r="T78" s="25"/>
      <c r="U78" s="25"/>
      <c r="V78" s="25"/>
      <c r="W78" s="25"/>
      <c r="X78" s="25"/>
      <c r="Y78" s="25"/>
      <c r="Z78" s="25"/>
      <c r="AA78" s="25"/>
      <c r="AB78" s="25"/>
      <c r="AC78" s="25"/>
      <c r="AD78" s="25"/>
      <c r="AE78" s="25"/>
      <c r="AF78" s="25"/>
      <c r="AG78" s="25"/>
      <c r="AH78" s="25"/>
      <c r="AI78" s="25"/>
      <c r="AJ78" s="25"/>
      <c r="AK78" s="25"/>
    </row>
    <row r="79" spans="1:37">
      <c r="A79" s="5"/>
      <c r="B79" s="48"/>
      <c r="C79" s="35"/>
      <c r="D79" s="35"/>
      <c r="E79" s="49"/>
      <c r="F79" s="49"/>
      <c r="G79" s="50"/>
      <c r="H79" s="50"/>
      <c r="I79" s="50"/>
      <c r="J79" s="50"/>
      <c r="K79" s="126"/>
      <c r="L79" s="126"/>
      <c r="M79" s="50"/>
      <c r="N79" s="119"/>
      <c r="O79" s="119"/>
      <c r="P79" s="119"/>
      <c r="Q79" s="50"/>
      <c r="R79" s="50"/>
      <c r="S79" s="50"/>
      <c r="T79" s="25"/>
      <c r="U79" s="25"/>
      <c r="V79" s="25"/>
      <c r="W79" s="25"/>
      <c r="X79" s="25"/>
      <c r="Y79" s="25"/>
      <c r="Z79" s="25"/>
      <c r="AA79" s="25"/>
      <c r="AB79" s="25"/>
      <c r="AC79" s="25"/>
      <c r="AD79" s="25"/>
      <c r="AE79" s="25"/>
      <c r="AF79" s="25"/>
      <c r="AG79" s="25"/>
      <c r="AH79" s="25"/>
      <c r="AI79" s="25"/>
      <c r="AJ79" s="25"/>
      <c r="AK79" s="25"/>
    </row>
    <row r="80" spans="1:37">
      <c r="A80" s="5"/>
      <c r="B80" s="48"/>
      <c r="C80" s="35"/>
      <c r="D80" s="35"/>
      <c r="E80" s="49"/>
      <c r="F80" s="49"/>
      <c r="G80" s="50"/>
      <c r="H80" s="50"/>
      <c r="I80" s="50"/>
      <c r="J80" s="50"/>
      <c r="K80" s="126"/>
      <c r="L80" s="126"/>
      <c r="M80" s="50"/>
      <c r="N80" s="119"/>
      <c r="O80" s="119"/>
      <c r="P80" s="119"/>
      <c r="Q80" s="50"/>
      <c r="R80" s="50"/>
      <c r="S80" s="50"/>
      <c r="T80" s="25"/>
      <c r="U80" s="25"/>
      <c r="V80" s="25"/>
      <c r="W80" s="25"/>
      <c r="X80" s="25"/>
      <c r="Y80" s="25"/>
      <c r="Z80" s="25"/>
      <c r="AA80" s="25"/>
      <c r="AB80" s="25"/>
      <c r="AC80" s="25"/>
      <c r="AD80" s="25"/>
      <c r="AE80" s="25"/>
      <c r="AF80" s="25"/>
      <c r="AG80" s="25"/>
      <c r="AH80" s="25"/>
      <c r="AI80" s="25"/>
      <c r="AJ80" s="25"/>
      <c r="AK80" s="25"/>
    </row>
    <row r="81" spans="1:37">
      <c r="A81" s="5"/>
      <c r="B81" s="48"/>
      <c r="C81" s="35"/>
      <c r="D81" s="35"/>
      <c r="E81" s="49"/>
      <c r="F81" s="49"/>
      <c r="G81" s="50"/>
      <c r="H81" s="50"/>
      <c r="I81" s="50"/>
      <c r="J81" s="50"/>
      <c r="K81" s="126"/>
      <c r="L81" s="126"/>
      <c r="M81" s="50"/>
      <c r="N81" s="119"/>
      <c r="O81" s="119"/>
      <c r="P81" s="119"/>
      <c r="Q81" s="50"/>
      <c r="R81" s="50"/>
      <c r="S81" s="50"/>
      <c r="T81" s="25"/>
      <c r="U81" s="25"/>
      <c r="V81" s="25"/>
      <c r="W81" s="25"/>
      <c r="X81" s="25"/>
      <c r="Y81" s="25"/>
      <c r="Z81" s="25"/>
      <c r="AA81" s="25"/>
      <c r="AB81" s="25"/>
      <c r="AC81" s="25"/>
      <c r="AD81" s="25"/>
      <c r="AE81" s="25"/>
      <c r="AF81" s="25"/>
      <c r="AG81" s="25"/>
      <c r="AH81" s="25"/>
      <c r="AI81" s="25"/>
      <c r="AJ81" s="25"/>
      <c r="AK81" s="25"/>
    </row>
    <row r="82" spans="1:37">
      <c r="A82" s="5"/>
      <c r="B82" s="48"/>
      <c r="C82" s="35"/>
      <c r="D82" s="35"/>
      <c r="E82" s="49"/>
      <c r="F82" s="49"/>
      <c r="G82" s="50"/>
      <c r="H82" s="50"/>
      <c r="I82" s="50"/>
      <c r="J82" s="50"/>
      <c r="K82" s="126"/>
      <c r="L82" s="126"/>
      <c r="M82" s="50"/>
      <c r="N82" s="119"/>
      <c r="O82" s="119"/>
      <c r="P82" s="119"/>
      <c r="Q82" s="50"/>
      <c r="R82" s="50"/>
      <c r="S82" s="50"/>
      <c r="T82" s="25"/>
      <c r="U82" s="25"/>
      <c r="V82" s="25"/>
      <c r="W82" s="25"/>
      <c r="X82" s="25"/>
      <c r="Y82" s="25"/>
      <c r="Z82" s="25"/>
      <c r="AA82" s="25"/>
      <c r="AB82" s="25"/>
      <c r="AC82" s="25"/>
      <c r="AD82" s="25"/>
      <c r="AE82" s="25"/>
      <c r="AF82" s="25"/>
      <c r="AG82" s="25"/>
      <c r="AH82" s="25"/>
      <c r="AI82" s="25"/>
      <c r="AJ82" s="25"/>
      <c r="AK82" s="25"/>
    </row>
    <row r="83" spans="1:37">
      <c r="A83" s="5"/>
      <c r="B83" s="48"/>
      <c r="C83" s="35"/>
      <c r="D83" s="35"/>
      <c r="E83" s="49"/>
      <c r="F83" s="49"/>
      <c r="G83" s="50"/>
      <c r="H83" s="50"/>
      <c r="I83" s="50"/>
      <c r="J83" s="50"/>
      <c r="K83" s="126"/>
      <c r="L83" s="126"/>
      <c r="M83" s="50"/>
      <c r="N83" s="119"/>
      <c r="O83" s="119"/>
      <c r="P83" s="119"/>
      <c r="Q83" s="50"/>
      <c r="R83" s="50"/>
      <c r="S83" s="50"/>
      <c r="T83" s="25"/>
      <c r="U83" s="25"/>
      <c r="V83" s="25"/>
      <c r="W83" s="25"/>
      <c r="X83" s="25"/>
      <c r="Y83" s="25"/>
      <c r="Z83" s="25"/>
      <c r="AA83" s="25"/>
      <c r="AB83" s="25"/>
      <c r="AC83" s="25"/>
      <c r="AD83" s="25"/>
      <c r="AE83" s="25"/>
      <c r="AF83" s="25"/>
      <c r="AG83" s="25"/>
      <c r="AH83" s="25"/>
      <c r="AI83" s="25"/>
      <c r="AJ83" s="25"/>
      <c r="AK83" s="25"/>
    </row>
    <row r="84" spans="1:37">
      <c r="A84" s="5"/>
      <c r="B84" s="48"/>
      <c r="C84" s="35"/>
      <c r="D84" s="35"/>
      <c r="E84" s="49"/>
      <c r="F84" s="49"/>
      <c r="G84" s="50"/>
      <c r="H84" s="50"/>
      <c r="I84" s="50"/>
      <c r="J84" s="50"/>
      <c r="K84" s="126"/>
      <c r="L84" s="126"/>
      <c r="M84" s="50"/>
      <c r="N84" s="119"/>
      <c r="O84" s="119"/>
      <c r="P84" s="119"/>
      <c r="Q84" s="50"/>
      <c r="R84" s="50"/>
      <c r="S84" s="50"/>
      <c r="T84" s="25"/>
      <c r="U84" s="25"/>
      <c r="V84" s="25"/>
      <c r="W84" s="25"/>
      <c r="X84" s="25"/>
      <c r="Y84" s="25"/>
      <c r="Z84" s="25"/>
      <c r="AA84" s="25"/>
      <c r="AB84" s="25"/>
      <c r="AC84" s="25"/>
      <c r="AD84" s="25"/>
      <c r="AE84" s="25"/>
      <c r="AF84" s="25"/>
      <c r="AG84" s="25"/>
      <c r="AH84" s="25"/>
      <c r="AI84" s="25"/>
      <c r="AJ84" s="25"/>
      <c r="AK84" s="25"/>
    </row>
    <row r="85" spans="1:37">
      <c r="A85" s="5"/>
      <c r="B85" s="48"/>
      <c r="C85" s="35"/>
      <c r="D85" s="35"/>
      <c r="E85" s="49"/>
      <c r="F85" s="49"/>
      <c r="G85" s="50"/>
      <c r="H85" s="50"/>
      <c r="I85" s="50"/>
      <c r="J85" s="50"/>
      <c r="K85" s="126"/>
      <c r="L85" s="126"/>
      <c r="M85" s="50"/>
      <c r="N85" s="119"/>
      <c r="O85" s="119"/>
      <c r="P85" s="119"/>
      <c r="Q85" s="50"/>
      <c r="R85" s="50"/>
      <c r="S85" s="50"/>
      <c r="T85" s="25"/>
      <c r="U85" s="25"/>
      <c r="V85" s="25"/>
      <c r="W85" s="25"/>
      <c r="X85" s="25"/>
      <c r="Y85" s="25"/>
      <c r="Z85" s="25"/>
      <c r="AA85" s="25"/>
      <c r="AB85" s="25"/>
      <c r="AC85" s="25"/>
      <c r="AD85" s="25"/>
      <c r="AE85" s="25"/>
      <c r="AF85" s="25"/>
      <c r="AG85" s="25"/>
      <c r="AH85" s="25"/>
      <c r="AI85" s="25"/>
      <c r="AJ85" s="25"/>
      <c r="AK85" s="25"/>
    </row>
    <row r="86" spans="1:37">
      <c r="A86" s="5"/>
      <c r="B86" s="48"/>
      <c r="C86" s="35"/>
      <c r="D86" s="35"/>
      <c r="E86" s="49"/>
      <c r="F86" s="49"/>
      <c r="G86" s="50"/>
      <c r="H86" s="50"/>
      <c r="I86" s="50"/>
      <c r="J86" s="50"/>
      <c r="K86" s="126"/>
      <c r="L86" s="126"/>
      <c r="M86" s="50"/>
      <c r="N86" s="119"/>
      <c r="O86" s="119"/>
      <c r="P86" s="119"/>
      <c r="Q86" s="50"/>
      <c r="R86" s="50"/>
      <c r="S86" s="50"/>
      <c r="T86" s="25"/>
      <c r="U86" s="25"/>
      <c r="V86" s="25"/>
      <c r="W86" s="25"/>
      <c r="X86" s="25"/>
      <c r="Y86" s="25"/>
      <c r="Z86" s="25"/>
      <c r="AA86" s="25"/>
      <c r="AB86" s="25"/>
      <c r="AC86" s="25"/>
      <c r="AD86" s="25"/>
      <c r="AE86" s="25"/>
      <c r="AF86" s="25"/>
      <c r="AG86" s="25"/>
      <c r="AH86" s="25"/>
      <c r="AI86" s="25"/>
      <c r="AJ86" s="25"/>
      <c r="AK86" s="25"/>
    </row>
    <row r="87" spans="1:37">
      <c r="A87" s="5"/>
      <c r="B87" s="48"/>
      <c r="C87" s="35"/>
      <c r="D87" s="35"/>
      <c r="E87" s="49"/>
      <c r="F87" s="49"/>
      <c r="G87" s="50"/>
      <c r="H87" s="50"/>
      <c r="I87" s="50"/>
      <c r="J87" s="50"/>
      <c r="K87" s="126"/>
      <c r="L87" s="126"/>
      <c r="M87" s="50"/>
      <c r="N87" s="119"/>
      <c r="O87" s="119"/>
      <c r="P87" s="119"/>
      <c r="Q87" s="50"/>
      <c r="R87" s="50"/>
      <c r="S87" s="50"/>
      <c r="T87" s="25"/>
      <c r="U87" s="25"/>
      <c r="V87" s="25"/>
      <c r="W87" s="25"/>
      <c r="X87" s="25"/>
      <c r="Y87" s="25"/>
      <c r="Z87" s="25"/>
      <c r="AA87" s="25"/>
      <c r="AB87" s="25"/>
      <c r="AC87" s="25"/>
      <c r="AD87" s="25"/>
      <c r="AE87" s="25"/>
      <c r="AF87" s="25"/>
      <c r="AG87" s="25"/>
      <c r="AH87" s="25"/>
      <c r="AI87" s="25"/>
      <c r="AJ87" s="25"/>
      <c r="AK87" s="25"/>
    </row>
    <row r="88" spans="1:37">
      <c r="A88" s="5"/>
      <c r="B88" s="48"/>
      <c r="C88" s="35"/>
      <c r="D88" s="35"/>
      <c r="E88" s="49"/>
      <c r="F88" s="49"/>
      <c r="G88" s="50"/>
      <c r="H88" s="50"/>
      <c r="I88" s="50"/>
      <c r="J88" s="50"/>
      <c r="K88" s="126"/>
      <c r="L88" s="126"/>
      <c r="M88" s="50"/>
      <c r="N88" s="119"/>
      <c r="O88" s="119"/>
      <c r="P88" s="119"/>
      <c r="Q88" s="50"/>
      <c r="R88" s="50"/>
      <c r="S88" s="50"/>
      <c r="T88" s="25"/>
      <c r="U88" s="25"/>
      <c r="V88" s="25"/>
      <c r="W88" s="25"/>
      <c r="X88" s="25"/>
      <c r="Y88" s="25"/>
      <c r="Z88" s="25"/>
      <c r="AA88" s="25"/>
      <c r="AB88" s="25"/>
      <c r="AC88" s="25"/>
      <c r="AD88" s="25"/>
      <c r="AE88" s="25"/>
      <c r="AF88" s="25"/>
      <c r="AG88" s="25"/>
      <c r="AH88" s="25"/>
      <c r="AI88" s="25"/>
      <c r="AJ88" s="25"/>
      <c r="AK88" s="25"/>
    </row>
    <row r="89" spans="1:37">
      <c r="A89" s="5"/>
      <c r="B89" s="48"/>
      <c r="C89" s="35"/>
      <c r="D89" s="35"/>
      <c r="E89" s="49"/>
      <c r="F89" s="49"/>
      <c r="G89" s="50"/>
      <c r="H89" s="50"/>
      <c r="I89" s="50"/>
      <c r="J89" s="50"/>
      <c r="K89" s="126"/>
      <c r="L89" s="126"/>
      <c r="M89" s="50"/>
      <c r="N89" s="119"/>
      <c r="O89" s="119"/>
      <c r="P89" s="119"/>
      <c r="Q89" s="50"/>
      <c r="R89" s="50"/>
      <c r="S89" s="50"/>
      <c r="T89" s="25"/>
      <c r="U89" s="25"/>
      <c r="V89" s="25"/>
      <c r="W89" s="25"/>
      <c r="X89" s="25"/>
      <c r="Y89" s="25"/>
      <c r="Z89" s="25"/>
      <c r="AA89" s="25"/>
      <c r="AB89" s="25"/>
      <c r="AC89" s="25"/>
      <c r="AD89" s="25"/>
      <c r="AE89" s="25"/>
      <c r="AF89" s="25"/>
      <c r="AG89" s="25"/>
      <c r="AH89" s="25"/>
      <c r="AI89" s="25"/>
      <c r="AJ89" s="25"/>
      <c r="AK89" s="25"/>
    </row>
    <row r="90" spans="1:37">
      <c r="A90" s="5"/>
      <c r="B90" s="48"/>
      <c r="C90" s="35"/>
      <c r="D90" s="35"/>
      <c r="E90" s="49"/>
      <c r="F90" s="49"/>
      <c r="G90" s="50"/>
      <c r="H90" s="50"/>
      <c r="I90" s="50"/>
      <c r="J90" s="50"/>
      <c r="K90" s="126"/>
      <c r="L90" s="126"/>
      <c r="M90" s="50"/>
      <c r="N90" s="119"/>
      <c r="O90" s="119"/>
      <c r="P90" s="119"/>
      <c r="Q90" s="50"/>
      <c r="R90" s="50"/>
      <c r="S90" s="50"/>
      <c r="T90" s="25"/>
      <c r="U90" s="25"/>
      <c r="V90" s="25"/>
      <c r="W90" s="25"/>
      <c r="X90" s="25"/>
      <c r="Y90" s="25"/>
      <c r="Z90" s="25"/>
      <c r="AA90" s="25"/>
      <c r="AB90" s="25"/>
      <c r="AC90" s="25"/>
      <c r="AD90" s="25"/>
      <c r="AE90" s="25"/>
      <c r="AF90" s="25"/>
      <c r="AG90" s="25"/>
      <c r="AH90" s="25"/>
      <c r="AI90" s="25"/>
      <c r="AJ90" s="25"/>
      <c r="AK90" s="25"/>
    </row>
    <row r="91" spans="1:37">
      <c r="A91" s="5"/>
      <c r="B91" s="48"/>
      <c r="C91" s="35"/>
      <c r="D91" s="35"/>
      <c r="E91" s="49"/>
      <c r="F91" s="49"/>
      <c r="G91" s="50"/>
      <c r="H91" s="50"/>
      <c r="I91" s="50"/>
      <c r="J91" s="50"/>
      <c r="K91" s="126"/>
      <c r="L91" s="126"/>
      <c r="M91" s="50"/>
      <c r="N91" s="119"/>
      <c r="O91" s="119"/>
      <c r="P91" s="119"/>
      <c r="Q91" s="50"/>
      <c r="R91" s="50"/>
      <c r="S91" s="50"/>
      <c r="T91" s="25"/>
      <c r="U91" s="25"/>
      <c r="V91" s="25"/>
      <c r="W91" s="25"/>
      <c r="X91" s="25"/>
      <c r="Y91" s="25"/>
      <c r="Z91" s="25"/>
      <c r="AA91" s="25"/>
      <c r="AB91" s="25"/>
      <c r="AC91" s="25"/>
      <c r="AD91" s="25"/>
      <c r="AE91" s="25"/>
      <c r="AF91" s="25"/>
      <c r="AG91" s="25"/>
      <c r="AH91" s="25"/>
      <c r="AI91" s="25"/>
      <c r="AJ91" s="25"/>
      <c r="AK91" s="25"/>
    </row>
    <row r="92" spans="1:37">
      <c r="A92" s="5"/>
      <c r="B92" s="48"/>
      <c r="C92" s="35"/>
      <c r="D92" s="35"/>
      <c r="E92" s="49"/>
      <c r="F92" s="49"/>
      <c r="G92" s="50"/>
      <c r="H92" s="50"/>
      <c r="I92" s="50"/>
      <c r="J92" s="50"/>
      <c r="K92" s="126"/>
      <c r="L92" s="126"/>
      <c r="M92" s="50"/>
      <c r="N92" s="119"/>
      <c r="O92" s="119"/>
      <c r="P92" s="119"/>
      <c r="Q92" s="50"/>
      <c r="R92" s="50"/>
      <c r="S92" s="50"/>
      <c r="T92" s="25"/>
      <c r="U92" s="25"/>
      <c r="V92" s="25"/>
      <c r="W92" s="25"/>
      <c r="X92" s="25"/>
      <c r="Y92" s="25"/>
      <c r="Z92" s="25"/>
      <c r="AA92" s="25"/>
      <c r="AB92" s="25"/>
      <c r="AC92" s="25"/>
      <c r="AD92" s="25"/>
      <c r="AE92" s="25"/>
      <c r="AF92" s="25"/>
      <c r="AG92" s="25"/>
      <c r="AH92" s="25"/>
      <c r="AI92" s="25"/>
      <c r="AJ92" s="25"/>
      <c r="AK92" s="25"/>
    </row>
    <row r="93" spans="1:37">
      <c r="A93" s="5"/>
      <c r="B93" s="48"/>
      <c r="C93" s="35"/>
      <c r="D93" s="35"/>
      <c r="E93" s="49"/>
      <c r="F93" s="49"/>
      <c r="G93" s="50"/>
      <c r="H93" s="50"/>
      <c r="I93" s="50"/>
      <c r="J93" s="50"/>
      <c r="K93" s="126"/>
      <c r="L93" s="126"/>
      <c r="M93" s="50"/>
      <c r="N93" s="119"/>
      <c r="O93" s="119"/>
      <c r="P93" s="119"/>
      <c r="Q93" s="50"/>
      <c r="R93" s="50"/>
      <c r="S93" s="50"/>
      <c r="T93" s="25"/>
      <c r="U93" s="25"/>
      <c r="V93" s="25"/>
      <c r="W93" s="25"/>
      <c r="X93" s="25"/>
      <c r="Y93" s="25"/>
      <c r="Z93" s="25"/>
      <c r="AA93" s="25"/>
      <c r="AB93" s="25"/>
      <c r="AC93" s="25"/>
      <c r="AD93" s="25"/>
      <c r="AE93" s="25"/>
      <c r="AF93" s="25"/>
      <c r="AG93" s="25"/>
      <c r="AH93" s="25"/>
      <c r="AI93" s="25"/>
      <c r="AJ93" s="25"/>
      <c r="AK93" s="25"/>
    </row>
    <row r="94" spans="1:37">
      <c r="A94" s="5"/>
      <c r="B94" s="48"/>
      <c r="C94" s="35"/>
      <c r="D94" s="35"/>
      <c r="E94" s="49"/>
      <c r="F94" s="49"/>
      <c r="G94" s="50"/>
      <c r="H94" s="50"/>
      <c r="I94" s="50"/>
      <c r="J94" s="50"/>
      <c r="K94" s="126"/>
      <c r="L94" s="126"/>
      <c r="M94" s="50"/>
      <c r="N94" s="119"/>
      <c r="O94" s="119"/>
      <c r="P94" s="119"/>
      <c r="Q94" s="50"/>
      <c r="R94" s="50"/>
      <c r="S94" s="50"/>
      <c r="T94" s="25"/>
      <c r="U94" s="25"/>
      <c r="V94" s="25"/>
      <c r="W94" s="25"/>
      <c r="X94" s="25"/>
      <c r="Y94" s="25"/>
      <c r="Z94" s="25"/>
      <c r="AA94" s="25"/>
      <c r="AB94" s="25"/>
      <c r="AC94" s="25"/>
      <c r="AD94" s="25"/>
      <c r="AE94" s="25"/>
      <c r="AF94" s="25"/>
      <c r="AG94" s="25"/>
      <c r="AH94" s="25"/>
      <c r="AI94" s="25"/>
      <c r="AJ94" s="25"/>
      <c r="AK94" s="25"/>
    </row>
    <row r="95" spans="1:37">
      <c r="A95" s="5"/>
      <c r="B95" s="48"/>
      <c r="C95" s="35"/>
      <c r="D95" s="35"/>
      <c r="E95" s="49"/>
      <c r="F95" s="49"/>
      <c r="G95" s="50"/>
      <c r="H95" s="50"/>
      <c r="I95" s="50"/>
      <c r="J95" s="50"/>
      <c r="K95" s="126"/>
      <c r="L95" s="126"/>
      <c r="M95" s="50"/>
      <c r="N95" s="119"/>
      <c r="O95" s="119"/>
      <c r="P95" s="119"/>
      <c r="Q95" s="50"/>
      <c r="R95" s="50"/>
      <c r="S95" s="50"/>
      <c r="T95" s="25"/>
      <c r="U95" s="25"/>
      <c r="V95" s="25"/>
      <c r="W95" s="25"/>
      <c r="X95" s="25"/>
      <c r="Y95" s="25"/>
      <c r="Z95" s="25"/>
      <c r="AA95" s="25"/>
      <c r="AB95" s="25"/>
      <c r="AC95" s="25"/>
      <c r="AD95" s="25"/>
      <c r="AE95" s="25"/>
      <c r="AF95" s="25"/>
      <c r="AG95" s="25"/>
      <c r="AH95" s="25"/>
      <c r="AI95" s="25"/>
      <c r="AJ95" s="25"/>
      <c r="AK95" s="25"/>
    </row>
    <row r="96" spans="1:37">
      <c r="A96" s="5"/>
      <c r="B96" s="48"/>
      <c r="C96" s="35"/>
      <c r="D96" s="35"/>
      <c r="E96" s="49"/>
      <c r="F96" s="49"/>
      <c r="G96" s="50"/>
      <c r="H96" s="50"/>
      <c r="I96" s="50"/>
      <c r="J96" s="50"/>
      <c r="K96" s="126"/>
      <c r="L96" s="126"/>
      <c r="M96" s="50"/>
      <c r="N96" s="119"/>
      <c r="O96" s="119"/>
      <c r="P96" s="119"/>
      <c r="Q96" s="50"/>
      <c r="R96" s="50"/>
      <c r="S96" s="50"/>
      <c r="T96" s="25"/>
      <c r="U96" s="25"/>
      <c r="V96" s="25"/>
      <c r="W96" s="25"/>
      <c r="X96" s="25"/>
      <c r="Y96" s="25"/>
      <c r="Z96" s="25"/>
      <c r="AA96" s="25"/>
      <c r="AB96" s="25"/>
      <c r="AC96" s="25"/>
      <c r="AD96" s="25"/>
      <c r="AE96" s="25"/>
      <c r="AF96" s="25"/>
      <c r="AG96" s="25"/>
      <c r="AH96" s="25"/>
      <c r="AI96" s="25"/>
      <c r="AJ96" s="25"/>
      <c r="AK96" s="25"/>
    </row>
    <row r="97" spans="1:37">
      <c r="A97" s="5"/>
      <c r="B97" s="48"/>
      <c r="C97" s="35"/>
      <c r="D97" s="35"/>
      <c r="E97" s="49"/>
      <c r="F97" s="49"/>
      <c r="G97" s="50"/>
      <c r="H97" s="50"/>
      <c r="I97" s="50"/>
      <c r="J97" s="50"/>
      <c r="K97" s="126"/>
      <c r="L97" s="126"/>
      <c r="M97" s="50"/>
      <c r="N97" s="119"/>
      <c r="O97" s="119"/>
      <c r="P97" s="119"/>
      <c r="Q97" s="50"/>
      <c r="R97" s="50"/>
      <c r="S97" s="50"/>
      <c r="T97" s="25"/>
      <c r="U97" s="25"/>
      <c r="V97" s="25"/>
      <c r="W97" s="25"/>
      <c r="X97" s="25"/>
      <c r="Y97" s="25"/>
      <c r="Z97" s="25"/>
      <c r="AA97" s="25"/>
      <c r="AB97" s="25"/>
      <c r="AC97" s="25"/>
      <c r="AD97" s="25"/>
      <c r="AE97" s="25"/>
      <c r="AF97" s="25"/>
      <c r="AG97" s="25"/>
      <c r="AH97" s="25"/>
      <c r="AI97" s="25"/>
      <c r="AJ97" s="25"/>
      <c r="AK97" s="25"/>
    </row>
    <row r="98" spans="1:37">
      <c r="A98" s="5"/>
      <c r="B98" s="48"/>
      <c r="C98" s="35"/>
      <c r="D98" s="35"/>
      <c r="E98" s="49"/>
      <c r="F98" s="49"/>
      <c r="G98" s="50"/>
      <c r="H98" s="50"/>
      <c r="I98" s="50"/>
      <c r="J98" s="50"/>
      <c r="K98" s="126"/>
      <c r="L98" s="126"/>
      <c r="M98" s="50"/>
      <c r="N98" s="119"/>
      <c r="O98" s="119"/>
      <c r="P98" s="119"/>
      <c r="Q98" s="50"/>
      <c r="R98" s="50"/>
      <c r="S98" s="50"/>
      <c r="T98" s="25"/>
      <c r="U98" s="25"/>
      <c r="V98" s="25"/>
      <c r="W98" s="25"/>
      <c r="X98" s="25"/>
      <c r="Y98" s="25"/>
      <c r="Z98" s="25"/>
      <c r="AA98" s="25"/>
      <c r="AB98" s="25"/>
      <c r="AC98" s="25"/>
      <c r="AD98" s="25"/>
      <c r="AE98" s="25"/>
      <c r="AF98" s="25"/>
      <c r="AG98" s="25"/>
      <c r="AH98" s="25"/>
      <c r="AI98" s="25"/>
      <c r="AJ98" s="25"/>
      <c r="AK98" s="25"/>
    </row>
    <row r="99" spans="1:37">
      <c r="A99" s="5"/>
      <c r="B99" s="48"/>
      <c r="C99" s="35"/>
      <c r="D99" s="35"/>
      <c r="E99" s="49"/>
      <c r="F99" s="49"/>
      <c r="G99" s="50"/>
      <c r="H99" s="50"/>
      <c r="I99" s="50"/>
      <c r="J99" s="50"/>
      <c r="K99" s="126"/>
      <c r="L99" s="126"/>
      <c r="M99" s="50"/>
      <c r="N99" s="119"/>
      <c r="O99" s="119"/>
      <c r="P99" s="119"/>
      <c r="Q99" s="50"/>
      <c r="R99" s="50"/>
      <c r="S99" s="50"/>
      <c r="T99" s="25"/>
      <c r="U99" s="25"/>
      <c r="V99" s="25"/>
      <c r="W99" s="25"/>
      <c r="X99" s="25"/>
      <c r="Y99" s="25"/>
      <c r="Z99" s="25"/>
      <c r="AA99" s="25"/>
      <c r="AB99" s="25"/>
      <c r="AC99" s="25"/>
      <c r="AD99" s="25"/>
      <c r="AE99" s="25"/>
      <c r="AF99" s="25"/>
      <c r="AG99" s="25"/>
      <c r="AH99" s="25"/>
      <c r="AI99" s="25"/>
      <c r="AJ99" s="25"/>
      <c r="AK99" s="25"/>
    </row>
    <row r="100" spans="1:37">
      <c r="A100" s="5"/>
      <c r="B100" s="48"/>
      <c r="C100" s="35"/>
      <c r="D100" s="35"/>
      <c r="E100" s="49"/>
      <c r="F100" s="49"/>
      <c r="G100" s="50"/>
      <c r="H100" s="50"/>
      <c r="I100" s="50"/>
      <c r="J100" s="50"/>
      <c r="K100" s="126"/>
      <c r="L100" s="126"/>
      <c r="M100" s="50"/>
      <c r="N100" s="119"/>
      <c r="O100" s="119"/>
      <c r="P100" s="119"/>
      <c r="Q100" s="50"/>
      <c r="R100" s="50"/>
      <c r="S100" s="50"/>
      <c r="T100" s="25"/>
      <c r="U100" s="25"/>
      <c r="V100" s="25"/>
      <c r="W100" s="25"/>
      <c r="X100" s="25"/>
      <c r="Y100" s="25"/>
      <c r="Z100" s="25"/>
      <c r="AA100" s="25"/>
      <c r="AB100" s="25"/>
      <c r="AC100" s="25"/>
      <c r="AD100" s="25"/>
      <c r="AE100" s="25"/>
      <c r="AF100" s="25"/>
      <c r="AG100" s="25"/>
      <c r="AH100" s="25"/>
      <c r="AI100" s="25"/>
      <c r="AJ100" s="25"/>
      <c r="AK100" s="25"/>
    </row>
    <row r="101" spans="1:37">
      <c r="A101" s="5"/>
      <c r="B101" s="48"/>
      <c r="C101" s="35"/>
      <c r="D101" s="35"/>
      <c r="E101" s="49"/>
      <c r="F101" s="49"/>
      <c r="G101" s="50"/>
      <c r="H101" s="50"/>
      <c r="I101" s="50"/>
      <c r="J101" s="50"/>
      <c r="K101" s="126"/>
      <c r="L101" s="126"/>
      <c r="M101" s="50"/>
      <c r="N101" s="119"/>
      <c r="O101" s="119"/>
      <c r="P101" s="119"/>
      <c r="Q101" s="50"/>
      <c r="R101" s="50"/>
      <c r="S101" s="50"/>
      <c r="T101" s="25"/>
      <c r="U101" s="25"/>
      <c r="V101" s="25"/>
      <c r="W101" s="25"/>
      <c r="X101" s="25"/>
      <c r="Y101" s="25"/>
      <c r="Z101" s="25"/>
      <c r="AA101" s="25"/>
      <c r="AB101" s="25"/>
      <c r="AC101" s="25"/>
      <c r="AD101" s="25"/>
      <c r="AE101" s="25"/>
      <c r="AF101" s="25"/>
      <c r="AG101" s="25"/>
      <c r="AH101" s="25"/>
      <c r="AI101" s="25"/>
      <c r="AJ101" s="25"/>
      <c r="AK101" s="25"/>
    </row>
    <row r="102" spans="1:37">
      <c r="A102" s="5"/>
      <c r="B102" s="48"/>
      <c r="C102" s="35"/>
      <c r="D102" s="35"/>
      <c r="E102" s="49"/>
      <c r="F102" s="49"/>
      <c r="G102" s="50"/>
      <c r="H102" s="50"/>
      <c r="I102" s="50"/>
      <c r="J102" s="50"/>
      <c r="K102" s="126"/>
      <c r="L102" s="126"/>
      <c r="M102" s="50"/>
      <c r="N102" s="119"/>
      <c r="O102" s="119"/>
      <c r="P102" s="119"/>
      <c r="Q102" s="50"/>
      <c r="R102" s="50"/>
      <c r="S102" s="50"/>
      <c r="T102" s="25"/>
      <c r="U102" s="25"/>
      <c r="V102" s="25"/>
      <c r="W102" s="25"/>
      <c r="X102" s="25"/>
      <c r="Y102" s="25"/>
      <c r="Z102" s="25"/>
      <c r="AA102" s="25"/>
      <c r="AB102" s="25"/>
      <c r="AC102" s="25"/>
      <c r="AD102" s="25"/>
      <c r="AE102" s="25"/>
      <c r="AF102" s="25"/>
      <c r="AG102" s="25"/>
      <c r="AH102" s="25"/>
      <c r="AI102" s="25"/>
      <c r="AJ102" s="25"/>
      <c r="AK102" s="25"/>
    </row>
    <row r="103" spans="1:37">
      <c r="A103" s="5"/>
      <c r="B103" s="48"/>
      <c r="C103" s="35"/>
      <c r="D103" s="35"/>
      <c r="E103" s="49"/>
      <c r="F103" s="49"/>
      <c r="G103" s="50"/>
      <c r="H103" s="50"/>
      <c r="I103" s="50"/>
      <c r="J103" s="50"/>
      <c r="K103" s="126"/>
      <c r="L103" s="126"/>
      <c r="M103" s="50"/>
      <c r="N103" s="119"/>
      <c r="O103" s="119"/>
      <c r="P103" s="119"/>
      <c r="Q103" s="50"/>
      <c r="R103" s="50"/>
      <c r="S103" s="50"/>
      <c r="T103" s="25"/>
      <c r="U103" s="25"/>
      <c r="V103" s="25"/>
      <c r="W103" s="25"/>
      <c r="X103" s="25"/>
      <c r="Y103" s="25"/>
      <c r="Z103" s="25"/>
      <c r="AA103" s="25"/>
      <c r="AB103" s="25"/>
      <c r="AC103" s="25"/>
      <c r="AD103" s="25"/>
      <c r="AE103" s="25"/>
      <c r="AF103" s="25"/>
      <c r="AG103" s="25"/>
      <c r="AH103" s="25"/>
      <c r="AI103" s="25"/>
      <c r="AJ103" s="25"/>
      <c r="AK103" s="25"/>
    </row>
    <row r="104" spans="1:37">
      <c r="A104" s="5"/>
      <c r="B104" s="48"/>
      <c r="C104" s="35"/>
      <c r="D104" s="35"/>
      <c r="E104" s="49"/>
      <c r="F104" s="49"/>
      <c r="G104" s="50"/>
      <c r="H104" s="50"/>
      <c r="I104" s="50"/>
      <c r="J104" s="50"/>
      <c r="K104" s="126"/>
      <c r="L104" s="126"/>
      <c r="M104" s="50"/>
      <c r="N104" s="119"/>
      <c r="O104" s="119"/>
      <c r="P104" s="119"/>
      <c r="Q104" s="50"/>
      <c r="R104" s="50"/>
      <c r="S104" s="50"/>
      <c r="T104" s="25"/>
      <c r="U104" s="25"/>
      <c r="V104" s="25"/>
      <c r="W104" s="25"/>
      <c r="X104" s="25"/>
      <c r="Y104" s="25"/>
      <c r="Z104" s="25"/>
      <c r="AA104" s="25"/>
      <c r="AB104" s="25"/>
      <c r="AC104" s="25"/>
      <c r="AD104" s="25"/>
      <c r="AE104" s="25"/>
      <c r="AF104" s="25"/>
      <c r="AG104" s="25"/>
      <c r="AH104" s="25"/>
      <c r="AI104" s="25"/>
      <c r="AJ104" s="25"/>
      <c r="AK104" s="25"/>
    </row>
    <row r="105" spans="1:37">
      <c r="A105" s="5"/>
      <c r="B105" s="48"/>
      <c r="C105" s="35"/>
      <c r="D105" s="35"/>
      <c r="E105" s="49"/>
      <c r="F105" s="49"/>
      <c r="G105" s="50"/>
      <c r="H105" s="50"/>
      <c r="I105" s="50"/>
      <c r="J105" s="50"/>
      <c r="K105" s="126"/>
      <c r="L105" s="126"/>
      <c r="M105" s="50"/>
      <c r="N105" s="119"/>
      <c r="O105" s="119"/>
      <c r="P105" s="119"/>
      <c r="Q105" s="50"/>
      <c r="R105" s="50"/>
      <c r="S105" s="50"/>
      <c r="T105" s="25"/>
      <c r="U105" s="25"/>
      <c r="V105" s="25"/>
      <c r="W105" s="25"/>
      <c r="X105" s="25"/>
      <c r="Y105" s="25"/>
      <c r="Z105" s="25"/>
      <c r="AA105" s="25"/>
      <c r="AB105" s="25"/>
      <c r="AC105" s="25"/>
      <c r="AD105" s="25"/>
      <c r="AE105" s="25"/>
      <c r="AF105" s="25"/>
      <c r="AG105" s="25"/>
      <c r="AH105" s="25"/>
      <c r="AI105" s="25"/>
      <c r="AJ105" s="25"/>
      <c r="AK105" s="25"/>
    </row>
    <row r="106" spans="1:37">
      <c r="A106" s="5"/>
      <c r="B106" s="48"/>
      <c r="C106" s="35"/>
      <c r="D106" s="35"/>
      <c r="E106" s="49"/>
      <c r="F106" s="49"/>
      <c r="G106" s="50"/>
      <c r="H106" s="50"/>
      <c r="I106" s="50"/>
      <c r="J106" s="50"/>
      <c r="K106" s="126"/>
      <c r="L106" s="126"/>
      <c r="M106" s="50"/>
      <c r="N106" s="119"/>
      <c r="O106" s="119"/>
      <c r="P106" s="119"/>
      <c r="Q106" s="50"/>
      <c r="R106" s="50"/>
      <c r="S106" s="50"/>
      <c r="T106" s="25"/>
      <c r="U106" s="25"/>
      <c r="V106" s="25"/>
      <c r="W106" s="25"/>
      <c r="X106" s="25"/>
      <c r="Y106" s="25"/>
      <c r="Z106" s="25"/>
      <c r="AA106" s="25"/>
      <c r="AB106" s="25"/>
      <c r="AC106" s="25"/>
      <c r="AD106" s="25"/>
      <c r="AE106" s="25"/>
      <c r="AF106" s="25"/>
      <c r="AG106" s="25"/>
      <c r="AH106" s="25"/>
      <c r="AI106" s="25"/>
      <c r="AJ106" s="25"/>
      <c r="AK106" s="25"/>
    </row>
    <row r="107" spans="1:37">
      <c r="A107" s="5"/>
      <c r="B107" s="48"/>
      <c r="C107" s="35"/>
      <c r="D107" s="35"/>
      <c r="E107" s="49"/>
      <c r="F107" s="49"/>
      <c r="G107" s="50"/>
      <c r="H107" s="50"/>
      <c r="I107" s="50"/>
      <c r="J107" s="50"/>
      <c r="K107" s="126"/>
      <c r="L107" s="126"/>
      <c r="M107" s="50"/>
      <c r="N107" s="119"/>
      <c r="O107" s="119"/>
      <c r="P107" s="119"/>
      <c r="Q107" s="50"/>
      <c r="R107" s="50"/>
      <c r="S107" s="50"/>
      <c r="T107" s="25"/>
      <c r="U107" s="25"/>
      <c r="V107" s="25"/>
      <c r="W107" s="25"/>
      <c r="X107" s="25"/>
      <c r="Y107" s="25"/>
      <c r="Z107" s="25"/>
      <c r="AA107" s="25"/>
      <c r="AB107" s="25"/>
      <c r="AC107" s="25"/>
      <c r="AD107" s="25"/>
      <c r="AE107" s="25"/>
      <c r="AF107" s="25"/>
      <c r="AG107" s="25"/>
      <c r="AH107" s="25"/>
      <c r="AI107" s="25"/>
      <c r="AJ107" s="25"/>
      <c r="AK107" s="25"/>
    </row>
    <row r="108" spans="1:37">
      <c r="A108" s="5"/>
      <c r="B108" s="48"/>
      <c r="C108" s="35"/>
      <c r="D108" s="35"/>
      <c r="E108" s="49"/>
      <c r="F108" s="49"/>
      <c r="G108" s="50"/>
      <c r="H108" s="50"/>
      <c r="I108" s="50"/>
      <c r="J108" s="50"/>
      <c r="K108" s="126"/>
      <c r="L108" s="126"/>
      <c r="M108" s="50"/>
      <c r="N108" s="119"/>
      <c r="O108" s="119"/>
      <c r="P108" s="119"/>
      <c r="Q108" s="50"/>
      <c r="R108" s="50"/>
      <c r="S108" s="50"/>
      <c r="T108" s="25"/>
      <c r="U108" s="25"/>
      <c r="V108" s="25"/>
      <c r="W108" s="25"/>
      <c r="X108" s="25"/>
      <c r="Y108" s="25"/>
      <c r="Z108" s="25"/>
      <c r="AA108" s="25"/>
      <c r="AB108" s="25"/>
      <c r="AC108" s="25"/>
      <c r="AD108" s="25"/>
      <c r="AE108" s="25"/>
      <c r="AF108" s="25"/>
      <c r="AG108" s="25"/>
      <c r="AH108" s="25"/>
      <c r="AI108" s="25"/>
      <c r="AJ108" s="25"/>
      <c r="AK108" s="25"/>
    </row>
    <row r="109" spans="1:37">
      <c r="A109" s="5"/>
      <c r="B109" s="48"/>
      <c r="C109" s="35"/>
      <c r="D109" s="35"/>
      <c r="E109" s="49"/>
      <c r="F109" s="49"/>
      <c r="G109" s="50"/>
      <c r="H109" s="50"/>
      <c r="I109" s="50"/>
      <c r="J109" s="50"/>
      <c r="K109" s="126"/>
      <c r="L109" s="126"/>
      <c r="M109" s="50"/>
      <c r="N109" s="119"/>
      <c r="O109" s="119"/>
      <c r="P109" s="119"/>
      <c r="Q109" s="50"/>
      <c r="R109" s="50"/>
      <c r="S109" s="50"/>
      <c r="T109" s="25"/>
      <c r="U109" s="25"/>
      <c r="V109" s="25"/>
      <c r="W109" s="25"/>
      <c r="X109" s="25"/>
      <c r="Y109" s="25"/>
      <c r="Z109" s="25"/>
      <c r="AA109" s="25"/>
      <c r="AB109" s="25"/>
      <c r="AC109" s="25"/>
      <c r="AD109" s="25"/>
      <c r="AE109" s="25"/>
      <c r="AF109" s="25"/>
      <c r="AG109" s="25"/>
      <c r="AH109" s="25"/>
      <c r="AI109" s="25"/>
      <c r="AJ109" s="25"/>
      <c r="AK109" s="25"/>
    </row>
    <row r="110" spans="1:37">
      <c r="A110" s="5"/>
      <c r="B110" s="48"/>
      <c r="C110" s="35"/>
      <c r="D110" s="35"/>
      <c r="E110" s="49"/>
      <c r="F110" s="49"/>
      <c r="G110" s="50"/>
      <c r="H110" s="50"/>
      <c r="I110" s="50"/>
      <c r="J110" s="50"/>
      <c r="K110" s="126"/>
      <c r="L110" s="126"/>
      <c r="M110" s="50"/>
      <c r="N110" s="119"/>
      <c r="O110" s="119"/>
      <c r="P110" s="119"/>
      <c r="Q110" s="50"/>
      <c r="R110" s="50"/>
      <c r="S110" s="50"/>
    </row>
    <row r="111" spans="1:37">
      <c r="A111" s="5"/>
      <c r="B111" s="48"/>
      <c r="C111" s="35"/>
      <c r="D111" s="35"/>
      <c r="E111" s="49"/>
      <c r="F111" s="49"/>
      <c r="G111" s="50"/>
      <c r="H111" s="50"/>
      <c r="I111" s="50"/>
      <c r="J111" s="50"/>
      <c r="K111" s="126"/>
      <c r="L111" s="126"/>
      <c r="M111" s="50"/>
      <c r="N111" s="119"/>
      <c r="O111" s="119"/>
      <c r="P111" s="119"/>
      <c r="Q111" s="50"/>
      <c r="R111" s="50"/>
      <c r="S111" s="50"/>
    </row>
    <row r="112" spans="1:37">
      <c r="A112" s="5"/>
      <c r="B112" s="48"/>
      <c r="C112" s="35"/>
      <c r="D112" s="35"/>
      <c r="E112" s="49"/>
      <c r="F112" s="49"/>
      <c r="G112" s="50"/>
      <c r="H112" s="50"/>
      <c r="I112" s="50"/>
      <c r="J112" s="50"/>
      <c r="K112" s="126"/>
      <c r="L112" s="126"/>
      <c r="M112" s="50"/>
      <c r="N112" s="119"/>
      <c r="O112" s="119"/>
      <c r="P112" s="119"/>
      <c r="Q112" s="50"/>
      <c r="R112" s="50"/>
      <c r="S112" s="50"/>
    </row>
    <row r="113" spans="1:37" s="55" customFormat="1">
      <c r="A113" s="6"/>
      <c r="B113" s="51"/>
      <c r="C113" s="52"/>
      <c r="D113" s="52"/>
      <c r="E113" s="53"/>
      <c r="F113" s="53"/>
      <c r="G113" s="54"/>
      <c r="H113" s="54"/>
      <c r="I113" s="54"/>
      <c r="J113" s="54"/>
      <c r="K113" s="127"/>
      <c r="L113" s="127"/>
      <c r="M113" s="54"/>
      <c r="N113" s="120"/>
      <c r="O113" s="120"/>
      <c r="P113" s="120"/>
      <c r="Q113" s="54"/>
      <c r="R113" s="54"/>
      <c r="S113" s="54"/>
      <c r="T113" s="31"/>
      <c r="U113" s="31"/>
      <c r="V113" s="31"/>
      <c r="W113" s="31"/>
      <c r="X113" s="31"/>
      <c r="Y113" s="31"/>
      <c r="Z113" s="31"/>
      <c r="AA113" s="31"/>
      <c r="AB113" s="31"/>
      <c r="AC113" s="31"/>
      <c r="AD113" s="31"/>
      <c r="AE113" s="31"/>
      <c r="AF113" s="31"/>
      <c r="AG113" s="31"/>
      <c r="AH113" s="31"/>
      <c r="AI113" s="31"/>
      <c r="AJ113" s="31"/>
      <c r="AK113" s="31"/>
    </row>
  </sheetData>
  <mergeCells count="363">
    <mergeCell ref="Q32:R32"/>
    <mergeCell ref="E29:F29"/>
    <mergeCell ref="K39:L39"/>
    <mergeCell ref="N39:O39"/>
    <mergeCell ref="H33:I33"/>
    <mergeCell ref="K33:L33"/>
    <mergeCell ref="N33:O33"/>
    <mergeCell ref="E31:F31"/>
    <mergeCell ref="H36:I36"/>
    <mergeCell ref="E32:F32"/>
    <mergeCell ref="K31:L31"/>
    <mergeCell ref="N31:O31"/>
    <mergeCell ref="H31:I31"/>
    <mergeCell ref="Q31:R31"/>
    <mergeCell ref="Q29:R29"/>
    <mergeCell ref="H29:I29"/>
    <mergeCell ref="K29:L29"/>
    <mergeCell ref="N29:O29"/>
    <mergeCell ref="N34:O34"/>
    <mergeCell ref="H38:I38"/>
    <mergeCell ref="K38:L38"/>
    <mergeCell ref="N38:O38"/>
    <mergeCell ref="Q38:R38"/>
    <mergeCell ref="C42:D42"/>
    <mergeCell ref="E49:F49"/>
    <mergeCell ref="E48:F48"/>
    <mergeCell ref="N52:O52"/>
    <mergeCell ref="Q39:R39"/>
    <mergeCell ref="N36:O36"/>
    <mergeCell ref="Q36:R36"/>
    <mergeCell ref="H37:I37"/>
    <mergeCell ref="K37:L37"/>
    <mergeCell ref="N37:O37"/>
    <mergeCell ref="Q37:R37"/>
    <mergeCell ref="H39:I39"/>
    <mergeCell ref="E50:F50"/>
    <mergeCell ref="H50:I50"/>
    <mergeCell ref="E42:F42"/>
    <mergeCell ref="H42:I42"/>
    <mergeCell ref="K42:L42"/>
    <mergeCell ref="N42:O42"/>
    <mergeCell ref="Q42:R42"/>
    <mergeCell ref="H45:I45"/>
    <mergeCell ref="K45:L45"/>
    <mergeCell ref="Q51:R51"/>
    <mergeCell ref="H52:I52"/>
    <mergeCell ref="K52:L52"/>
    <mergeCell ref="Q47:R47"/>
    <mergeCell ref="E44:F44"/>
    <mergeCell ref="H40:I40"/>
    <mergeCell ref="K40:L40"/>
    <mergeCell ref="N40:O40"/>
    <mergeCell ref="Q40:R40"/>
    <mergeCell ref="H44:I44"/>
    <mergeCell ref="K44:L44"/>
    <mergeCell ref="N44:O44"/>
    <mergeCell ref="Q44:R44"/>
    <mergeCell ref="Q33:R33"/>
    <mergeCell ref="H35:I35"/>
    <mergeCell ref="K35:L35"/>
    <mergeCell ref="K36:L36"/>
    <mergeCell ref="E33:F33"/>
    <mergeCell ref="Q41:R41"/>
    <mergeCell ref="E41:F41"/>
    <mergeCell ref="H41:I41"/>
    <mergeCell ref="K41:L41"/>
    <mergeCell ref="N41:O41"/>
    <mergeCell ref="Q34:R34"/>
    <mergeCell ref="E40:F40"/>
    <mergeCell ref="E39:F39"/>
    <mergeCell ref="E38:F38"/>
    <mergeCell ref="E37:F37"/>
    <mergeCell ref="E36:F36"/>
    <mergeCell ref="C34:D34"/>
    <mergeCell ref="N61:O61"/>
    <mergeCell ref="Q61:R61"/>
    <mergeCell ref="K61:L61"/>
    <mergeCell ref="H59:I59"/>
    <mergeCell ref="K59:L59"/>
    <mergeCell ref="N59:O59"/>
    <mergeCell ref="Q59:R59"/>
    <mergeCell ref="H61:I61"/>
    <mergeCell ref="E61:F61"/>
    <mergeCell ref="E59:F59"/>
    <mergeCell ref="Q35:R35"/>
    <mergeCell ref="Q50:R50"/>
    <mergeCell ref="K46:L46"/>
    <mergeCell ref="N46:O46"/>
    <mergeCell ref="Q46:R46"/>
    <mergeCell ref="K55:L55"/>
    <mergeCell ref="H56:I56"/>
    <mergeCell ref="N58:O58"/>
    <mergeCell ref="Q58:R58"/>
    <mergeCell ref="H57:I57"/>
    <mergeCell ref="K57:L57"/>
    <mergeCell ref="N57:O57"/>
    <mergeCell ref="N35:O35"/>
    <mergeCell ref="H58:I58"/>
    <mergeCell ref="H53:I53"/>
    <mergeCell ref="E34:F34"/>
    <mergeCell ref="H34:I34"/>
    <mergeCell ref="K34:L34"/>
    <mergeCell ref="H32:I32"/>
    <mergeCell ref="K32:L32"/>
    <mergeCell ref="N53:O53"/>
    <mergeCell ref="H48:I48"/>
    <mergeCell ref="K48:L48"/>
    <mergeCell ref="N48:O48"/>
    <mergeCell ref="K51:L51"/>
    <mergeCell ref="E35:F35"/>
    <mergeCell ref="N45:O45"/>
    <mergeCell ref="H55:I55"/>
    <mergeCell ref="H51:I51"/>
    <mergeCell ref="E46:F46"/>
    <mergeCell ref="E45:F45"/>
    <mergeCell ref="E47:F47"/>
    <mergeCell ref="H47:I47"/>
    <mergeCell ref="K47:L47"/>
    <mergeCell ref="N47:O47"/>
    <mergeCell ref="N32:O32"/>
    <mergeCell ref="H30:I30"/>
    <mergeCell ref="K30:L30"/>
    <mergeCell ref="N30:O30"/>
    <mergeCell ref="Q30:R30"/>
    <mergeCell ref="K24:L24"/>
    <mergeCell ref="N24:O24"/>
    <mergeCell ref="Q24:R24"/>
    <mergeCell ref="N23:O23"/>
    <mergeCell ref="E25:F25"/>
    <mergeCell ref="E26:F26"/>
    <mergeCell ref="E27:F27"/>
    <mergeCell ref="E28:F28"/>
    <mergeCell ref="N28:O28"/>
    <mergeCell ref="Q28:R28"/>
    <mergeCell ref="H27:I27"/>
    <mergeCell ref="K27:L27"/>
    <mergeCell ref="N27:O27"/>
    <mergeCell ref="Q27:R27"/>
    <mergeCell ref="H25:I25"/>
    <mergeCell ref="K25:L25"/>
    <mergeCell ref="N25:O25"/>
    <mergeCell ref="H28:I28"/>
    <mergeCell ref="K28:L28"/>
    <mergeCell ref="P9:P10"/>
    <mergeCell ref="H4:I4"/>
    <mergeCell ref="S15:S16"/>
    <mergeCell ref="Q5:Q6"/>
    <mergeCell ref="K2:L2"/>
    <mergeCell ref="N2:O2"/>
    <mergeCell ref="Q2:R2"/>
    <mergeCell ref="K15:K16"/>
    <mergeCell ref="K3:L3"/>
    <mergeCell ref="N3:O3"/>
    <mergeCell ref="Q3:R3"/>
    <mergeCell ref="K4:L4"/>
    <mergeCell ref="K13:K14"/>
    <mergeCell ref="Q7:Q8"/>
    <mergeCell ref="Q11:Q12"/>
    <mergeCell ref="K7:K8"/>
    <mergeCell ref="S5:S6"/>
    <mergeCell ref="S13:S14"/>
    <mergeCell ref="S9:S10"/>
    <mergeCell ref="S11:S12"/>
    <mergeCell ref="Q13:Q14"/>
    <mergeCell ref="N15:N16"/>
    <mergeCell ref="N11:N12"/>
    <mergeCell ref="Q15:Q16"/>
    <mergeCell ref="H17:I17"/>
    <mergeCell ref="K17:L17"/>
    <mergeCell ref="H13:H14"/>
    <mergeCell ref="H18:I18"/>
    <mergeCell ref="K18:L18"/>
    <mergeCell ref="N1:O1"/>
    <mergeCell ref="Q1:R1"/>
    <mergeCell ref="E9:E10"/>
    <mergeCell ref="N7:N8"/>
    <mergeCell ref="N9:N10"/>
    <mergeCell ref="N4:O4"/>
    <mergeCell ref="Q4:R4"/>
    <mergeCell ref="H5:H6"/>
    <mergeCell ref="K5:K6"/>
    <mergeCell ref="N5:N6"/>
    <mergeCell ref="H2:I2"/>
    <mergeCell ref="Q9:Q10"/>
    <mergeCell ref="H7:H8"/>
    <mergeCell ref="K9:K10"/>
    <mergeCell ref="H3:I3"/>
    <mergeCell ref="H9:H10"/>
    <mergeCell ref="E7:E8"/>
    <mergeCell ref="G9:G10"/>
    <mergeCell ref="P5:P6"/>
    <mergeCell ref="A5:A6"/>
    <mergeCell ref="A7:A8"/>
    <mergeCell ref="B7:B8"/>
    <mergeCell ref="C7:C8"/>
    <mergeCell ref="B5:B6"/>
    <mergeCell ref="H1:I1"/>
    <mergeCell ref="K1:L1"/>
    <mergeCell ref="C2:D2"/>
    <mergeCell ref="C1:D1"/>
    <mergeCell ref="E1:F1"/>
    <mergeCell ref="C3:D3"/>
    <mergeCell ref="C4:D4"/>
    <mergeCell ref="G5:G6"/>
    <mergeCell ref="E15:E16"/>
    <mergeCell ref="E11:E12"/>
    <mergeCell ref="C11:C12"/>
    <mergeCell ref="C5:C6"/>
    <mergeCell ref="E5:E6"/>
    <mergeCell ref="E13:E14"/>
    <mergeCell ref="E21:F21"/>
    <mergeCell ref="E17:F17"/>
    <mergeCell ref="E20:F20"/>
    <mergeCell ref="E18:F18"/>
    <mergeCell ref="E19:F19"/>
    <mergeCell ref="A11:A12"/>
    <mergeCell ref="A9:A10"/>
    <mergeCell ref="B9:B10"/>
    <mergeCell ref="C9:C10"/>
    <mergeCell ref="C13:C14"/>
    <mergeCell ref="B13:B14"/>
    <mergeCell ref="A13:A14"/>
    <mergeCell ref="C27:D27"/>
    <mergeCell ref="C24:D24"/>
    <mergeCell ref="C25:D25"/>
    <mergeCell ref="C26:D26"/>
    <mergeCell ref="C23:D23"/>
    <mergeCell ref="B15:B16"/>
    <mergeCell ref="A15:A16"/>
    <mergeCell ref="C22:D22"/>
    <mergeCell ref="C15:C16"/>
    <mergeCell ref="C17:D17"/>
    <mergeCell ref="C20:D20"/>
    <mergeCell ref="C21:D21"/>
    <mergeCell ref="C18:D18"/>
    <mergeCell ref="B11:B12"/>
    <mergeCell ref="C19:D19"/>
    <mergeCell ref="H19:I19"/>
    <mergeCell ref="K19:L19"/>
    <mergeCell ref="N19:O19"/>
    <mergeCell ref="C28:D28"/>
    <mergeCell ref="C33:D33"/>
    <mergeCell ref="C35:D35"/>
    <mergeCell ref="C36:D36"/>
    <mergeCell ref="C31:D31"/>
    <mergeCell ref="C32:D32"/>
    <mergeCell ref="E23:F23"/>
    <mergeCell ref="H23:I23"/>
    <mergeCell ref="K23:L23"/>
    <mergeCell ref="H21:I21"/>
    <mergeCell ref="K21:L21"/>
    <mergeCell ref="N21:O21"/>
    <mergeCell ref="H22:I22"/>
    <mergeCell ref="K22:L22"/>
    <mergeCell ref="N22:O22"/>
    <mergeCell ref="H24:I24"/>
    <mergeCell ref="E22:F22"/>
    <mergeCell ref="H26:I26"/>
    <mergeCell ref="H20:I20"/>
    <mergeCell ref="C29:D29"/>
    <mergeCell ref="E24:F24"/>
    <mergeCell ref="C41:D41"/>
    <mergeCell ref="C39:D39"/>
    <mergeCell ref="C40:D40"/>
    <mergeCell ref="N20:O20"/>
    <mergeCell ref="N51:O51"/>
    <mergeCell ref="C61:D61"/>
    <mergeCell ref="E2:F2"/>
    <mergeCell ref="E3:F3"/>
    <mergeCell ref="E4:F4"/>
    <mergeCell ref="C56:D56"/>
    <mergeCell ref="C57:D57"/>
    <mergeCell ref="C58:D58"/>
    <mergeCell ref="C59:D59"/>
    <mergeCell ref="C51:D51"/>
    <mergeCell ref="C30:D30"/>
    <mergeCell ref="E30:F30"/>
    <mergeCell ref="C44:D44"/>
    <mergeCell ref="C45:D45"/>
    <mergeCell ref="C46:D46"/>
    <mergeCell ref="C37:D37"/>
    <mergeCell ref="C38:D38"/>
    <mergeCell ref="C52:D52"/>
    <mergeCell ref="C53:D53"/>
    <mergeCell ref="C50:D50"/>
    <mergeCell ref="C60:D60"/>
    <mergeCell ref="E60:F60"/>
    <mergeCell ref="H60:I60"/>
    <mergeCell ref="K60:L60"/>
    <mergeCell ref="N60:O60"/>
    <mergeCell ref="Q60:R60"/>
    <mergeCell ref="Q48:R48"/>
    <mergeCell ref="H49:I49"/>
    <mergeCell ref="K49:L49"/>
    <mergeCell ref="N49:O49"/>
    <mergeCell ref="Q49:R49"/>
    <mergeCell ref="Q52:R52"/>
    <mergeCell ref="Q54:R54"/>
    <mergeCell ref="Q53:R53"/>
    <mergeCell ref="K50:L50"/>
    <mergeCell ref="N50:O50"/>
    <mergeCell ref="Q57:R57"/>
    <mergeCell ref="K58:L58"/>
    <mergeCell ref="N55:O55"/>
    <mergeCell ref="Q55:R55"/>
    <mergeCell ref="E58:F58"/>
    <mergeCell ref="E57:F57"/>
    <mergeCell ref="E52:F52"/>
    <mergeCell ref="E51:F51"/>
    <mergeCell ref="C43:D43"/>
    <mergeCell ref="E43:F43"/>
    <mergeCell ref="H43:I43"/>
    <mergeCell ref="K43:L43"/>
    <mergeCell ref="N43:O43"/>
    <mergeCell ref="Q43:R43"/>
    <mergeCell ref="K56:L56"/>
    <mergeCell ref="N56:O56"/>
    <mergeCell ref="Q56:R56"/>
    <mergeCell ref="H54:I54"/>
    <mergeCell ref="K54:L54"/>
    <mergeCell ref="N54:O54"/>
    <mergeCell ref="Q45:R45"/>
    <mergeCell ref="H46:I46"/>
    <mergeCell ref="C54:D54"/>
    <mergeCell ref="C47:D47"/>
    <mergeCell ref="C48:D48"/>
    <mergeCell ref="C49:D49"/>
    <mergeCell ref="E54:F54"/>
    <mergeCell ref="E53:F53"/>
    <mergeCell ref="K53:L53"/>
    <mergeCell ref="E56:F56"/>
    <mergeCell ref="E55:F55"/>
    <mergeCell ref="C55:D55"/>
    <mergeCell ref="G11:G12"/>
    <mergeCell ref="G13:G14"/>
    <mergeCell ref="G15:G16"/>
    <mergeCell ref="M5:M6"/>
    <mergeCell ref="M9:M10"/>
    <mergeCell ref="M11:M12"/>
    <mergeCell ref="M13:M14"/>
    <mergeCell ref="M15:M16"/>
    <mergeCell ref="H15:H16"/>
    <mergeCell ref="H11:H12"/>
    <mergeCell ref="M7:M8"/>
    <mergeCell ref="K11:K12"/>
    <mergeCell ref="N18:O18"/>
    <mergeCell ref="Q18:R18"/>
    <mergeCell ref="N17:O17"/>
    <mergeCell ref="Q17:R17"/>
    <mergeCell ref="K26:L26"/>
    <mergeCell ref="N26:O26"/>
    <mergeCell ref="P11:P12"/>
    <mergeCell ref="P13:P14"/>
    <mergeCell ref="P15:P16"/>
    <mergeCell ref="Q20:R20"/>
    <mergeCell ref="Q19:R19"/>
    <mergeCell ref="N13:N14"/>
    <mergeCell ref="Q26:R26"/>
    <mergeCell ref="Q21:R21"/>
    <mergeCell ref="Q22:R22"/>
    <mergeCell ref="Q23:R23"/>
    <mergeCell ref="Q25:R25"/>
    <mergeCell ref="K20:L20"/>
  </mergeCells>
  <phoneticPr fontId="10"/>
  <printOptions horizontalCentered="1" headings="1"/>
  <pageMargins left="0.23622047244094491" right="0.23622047244094491" top="0.59055118110236227" bottom="0.19685039370078741" header="0.31496062992125984" footer="7.874015748031496E-2"/>
  <pageSetup paperSize="9" scale="51" fitToHeight="0" orientation="landscape" r:id="rId1"/>
  <headerFooter alignWithMargins="0">
    <oddHeader>&amp;L&amp;D</oddHeader>
  </headerFooter>
  <rowBreaks count="5" manualBreakCount="5">
    <brk id="30" max="18" man="1"/>
    <brk id="37" max="18" man="1"/>
    <brk id="40" max="18" man="1"/>
    <brk id="46" max="18" man="1"/>
    <brk id="54"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4" sqref="N34"/>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Trademarks</vt:lpstr>
      <vt:lpstr>Sheet1</vt:lpstr>
      <vt:lpstr>Trademarks!Print_Area</vt:lpstr>
      <vt:lpstr>Trademarks!Print_Titles</vt:lpstr>
    </vt:vector>
  </TitlesOfParts>
  <Company>O.H.I.M.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HAVERMANS</dc:creator>
  <cp:lastModifiedBy>Lowry, Leigh</cp:lastModifiedBy>
  <cp:lastPrinted>2015-11-23T10:10:16Z</cp:lastPrinted>
  <dcterms:created xsi:type="dcterms:W3CDTF">2007-10-25T16:10:04Z</dcterms:created>
  <dcterms:modified xsi:type="dcterms:W3CDTF">2017-12-12T16:52:40Z</dcterms:modified>
</cp:coreProperties>
</file>